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01\financije\RAČUNOVODSTVO\FINANCIJSKI IZVJEŠTAJI-2022\01.01.-31.12.2022 RAZINA 11\ISPRAVAK IZVJEŠTAJA RAZINA 11\"/>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G288" i="9"/>
  <c r="F288" i="9"/>
  <c r="E288" i="9"/>
  <c r="B288" i="9" s="1"/>
  <c r="F287" i="9"/>
  <c r="F286" i="9"/>
  <c r="H285" i="9"/>
  <c r="G285" i="9"/>
  <c r="F285" i="9"/>
  <c r="H284" i="9"/>
  <c r="G284" i="9"/>
  <c r="F284" i="9"/>
  <c r="H283" i="9"/>
  <c r="G283" i="9"/>
  <c r="F283" i="9"/>
  <c r="F282" i="9"/>
  <c r="H281" i="9"/>
  <c r="E281" i="9" s="1"/>
  <c r="G281" i="9"/>
  <c r="F281" i="9"/>
  <c r="H280" i="9"/>
  <c r="G280" i="9"/>
  <c r="F280" i="9"/>
  <c r="H279" i="9"/>
  <c r="G279" i="9"/>
  <c r="F279" i="9"/>
  <c r="F278" i="9"/>
  <c r="F277" i="9"/>
  <c r="F276" i="9"/>
  <c r="F275" i="9" s="1"/>
  <c r="L274" i="9"/>
  <c r="F274" i="9" s="1"/>
  <c r="H274" i="9"/>
  <c r="I273" i="9"/>
  <c r="H273" i="9"/>
  <c r="F273" i="9"/>
  <c r="E272" i="9"/>
  <c r="M271" i="9"/>
  <c r="L271" i="9"/>
  <c r="E271" i="9"/>
  <c r="M270" i="9"/>
  <c r="L270" i="9"/>
  <c r="F270" i="9"/>
  <c r="E270" i="9"/>
  <c r="B270" i="9" s="1"/>
  <c r="M269" i="9"/>
  <c r="L269" i="9"/>
  <c r="F269" i="9" s="1"/>
  <c r="E269" i="9"/>
  <c r="M268" i="9"/>
  <c r="L268" i="9"/>
  <c r="F268" i="9" s="1"/>
  <c r="B268" i="9" s="1"/>
  <c r="E268" i="9"/>
  <c r="M267" i="9"/>
  <c r="L267" i="9"/>
  <c r="F267" i="9" s="1"/>
  <c r="E267" i="9"/>
  <c r="B267" i="9" s="1"/>
  <c r="M266" i="9"/>
  <c r="F266" i="9" s="1"/>
  <c r="L266" i="9"/>
  <c r="E266" i="9"/>
  <c r="B266" i="9"/>
  <c r="M265" i="9"/>
  <c r="L265" i="9"/>
  <c r="F265" i="9" s="1"/>
  <c r="E265" i="9"/>
  <c r="B265" i="9" s="1"/>
  <c r="M264" i="9"/>
  <c r="L264" i="9"/>
  <c r="E264" i="9"/>
  <c r="M263" i="9"/>
  <c r="L263" i="9"/>
  <c r="E263" i="9"/>
  <c r="M262" i="9"/>
  <c r="L262" i="9"/>
  <c r="F262" i="9"/>
  <c r="E262" i="9"/>
  <c r="B262" i="9" s="1"/>
  <c r="M261" i="9"/>
  <c r="L261" i="9"/>
  <c r="F261" i="9" s="1"/>
  <c r="E261" i="9"/>
  <c r="M260" i="9"/>
  <c r="L260" i="9"/>
  <c r="F260" i="9" s="1"/>
  <c r="B260" i="9" s="1"/>
  <c r="E260" i="9"/>
  <c r="M259" i="9"/>
  <c r="L259" i="9"/>
  <c r="E259" i="9"/>
  <c r="M258" i="9"/>
  <c r="F258" i="9" s="1"/>
  <c r="B258" i="9" s="1"/>
  <c r="L258" i="9"/>
  <c r="E258" i="9"/>
  <c r="M257" i="9"/>
  <c r="L257" i="9"/>
  <c r="F257" i="9" s="1"/>
  <c r="E257" i="9"/>
  <c r="M256" i="9"/>
  <c r="L256" i="9"/>
  <c r="F256" i="9" s="1"/>
  <c r="B256" i="9" s="1"/>
  <c r="E256" i="9"/>
  <c r="M255" i="9"/>
  <c r="L255" i="9"/>
  <c r="E255" i="9"/>
  <c r="M254" i="9"/>
  <c r="F254" i="9" s="1"/>
  <c r="B254" i="9" s="1"/>
  <c r="L254" i="9"/>
  <c r="E254" i="9"/>
  <c r="M253" i="9"/>
  <c r="L253" i="9"/>
  <c r="F253" i="9" s="1"/>
  <c r="E253" i="9"/>
  <c r="M252" i="9"/>
  <c r="L252" i="9"/>
  <c r="F252" i="9" s="1"/>
  <c r="B252" i="9" s="1"/>
  <c r="E252" i="9"/>
  <c r="M251" i="9"/>
  <c r="L251" i="9"/>
  <c r="E251" i="9"/>
  <c r="M250" i="9"/>
  <c r="F250" i="9" s="1"/>
  <c r="B250" i="9" s="1"/>
  <c r="L250" i="9"/>
  <c r="E250" i="9"/>
  <c r="M249" i="9"/>
  <c r="L249" i="9"/>
  <c r="F249" i="9" s="1"/>
  <c r="E249" i="9"/>
  <c r="M248" i="9"/>
  <c r="L248" i="9"/>
  <c r="F248" i="9" s="1"/>
  <c r="B248" i="9" s="1"/>
  <c r="E248" i="9"/>
  <c r="M247" i="9"/>
  <c r="L247" i="9"/>
  <c r="E247" i="9"/>
  <c r="M246" i="9"/>
  <c r="F246" i="9" s="1"/>
  <c r="B246" i="9" s="1"/>
  <c r="L246" i="9"/>
  <c r="E246" i="9"/>
  <c r="M245" i="9"/>
  <c r="L245" i="9"/>
  <c r="F245" i="9" s="1"/>
  <c r="E245" i="9"/>
  <c r="M244" i="9"/>
  <c r="L244" i="9"/>
  <c r="F244" i="9" s="1"/>
  <c r="B244" i="9" s="1"/>
  <c r="E244" i="9"/>
  <c r="M243" i="9"/>
  <c r="L243" i="9"/>
  <c r="E243" i="9"/>
  <c r="M242" i="9"/>
  <c r="L242" i="9"/>
  <c r="F242" i="9"/>
  <c r="B242" i="9" s="1"/>
  <c r="E242" i="9"/>
  <c r="M241" i="9"/>
  <c r="L241" i="9"/>
  <c r="F241" i="9" s="1"/>
  <c r="E241" i="9"/>
  <c r="M240" i="9"/>
  <c r="L240" i="9"/>
  <c r="F240" i="9" s="1"/>
  <c r="B240" i="9" s="1"/>
  <c r="E240" i="9"/>
  <c r="M239" i="9"/>
  <c r="L239" i="9"/>
  <c r="E239" i="9"/>
  <c r="M238" i="9"/>
  <c r="F238" i="9" s="1"/>
  <c r="B238" i="9" s="1"/>
  <c r="L238" i="9"/>
  <c r="E238" i="9"/>
  <c r="M237" i="9"/>
  <c r="L237" i="9"/>
  <c r="F237" i="9" s="1"/>
  <c r="E237" i="9"/>
  <c r="M236" i="9"/>
  <c r="L236" i="9"/>
  <c r="E236" i="9"/>
  <c r="M235" i="9"/>
  <c r="L235" i="9"/>
  <c r="E235" i="9"/>
  <c r="M234" i="9"/>
  <c r="F234" i="9" s="1"/>
  <c r="B234" i="9" s="1"/>
  <c r="L234" i="9"/>
  <c r="E234" i="9"/>
  <c r="M233" i="9"/>
  <c r="L233" i="9"/>
  <c r="F233" i="9" s="1"/>
  <c r="E233" i="9"/>
  <c r="M232" i="9"/>
  <c r="L232" i="9"/>
  <c r="F232" i="9" s="1"/>
  <c r="B232" i="9" s="1"/>
  <c r="E232" i="9"/>
  <c r="M231" i="9"/>
  <c r="L231" i="9"/>
  <c r="E231" i="9"/>
  <c r="M230" i="9"/>
  <c r="F230" i="9" s="1"/>
  <c r="B230" i="9" s="1"/>
  <c r="L230" i="9"/>
  <c r="E230" i="9"/>
  <c r="M229" i="9"/>
  <c r="L229" i="9"/>
  <c r="F229" i="9" s="1"/>
  <c r="E229" i="9"/>
  <c r="M228" i="9"/>
  <c r="L228" i="9"/>
  <c r="F228" i="9" s="1"/>
  <c r="B228" i="9" s="1"/>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s="1"/>
  <c r="H158" i="9"/>
  <c r="G158" i="9"/>
  <c r="F158" i="9"/>
  <c r="E158" i="9"/>
  <c r="B158" i="9" s="1"/>
  <c r="H157" i="9"/>
  <c r="E157" i="9" s="1"/>
  <c r="B157" i="9" s="1"/>
  <c r="G157" i="9"/>
  <c r="F157" i="9"/>
  <c r="H156" i="9"/>
  <c r="G156" i="9"/>
  <c r="E156" i="9" s="1"/>
  <c r="B156" i="9" s="1"/>
  <c r="F156" i="9"/>
  <c r="H155" i="9"/>
  <c r="G155" i="9"/>
  <c r="F155" i="9"/>
  <c r="H154" i="9"/>
  <c r="G154" i="9"/>
  <c r="F154" i="9"/>
  <c r="H153" i="9"/>
  <c r="G153" i="9"/>
  <c r="F153" i="9"/>
  <c r="E153" i="9"/>
  <c r="B153" i="9" s="1"/>
  <c r="H152" i="9"/>
  <c r="G152" i="9"/>
  <c r="F152" i="9"/>
  <c r="E152" i="9"/>
  <c r="H151" i="9"/>
  <c r="G151" i="9"/>
  <c r="E151" i="9" s="1"/>
  <c r="F151" i="9"/>
  <c r="B151" i="9" s="1"/>
  <c r="H150" i="9"/>
  <c r="G150" i="9"/>
  <c r="F150" i="9"/>
  <c r="E150" i="9"/>
  <c r="B150" i="9" s="1"/>
  <c r="H149" i="9"/>
  <c r="E149" i="9" s="1"/>
  <c r="B149" i="9" s="1"/>
  <c r="G149" i="9"/>
  <c r="F149" i="9"/>
  <c r="H148" i="9"/>
  <c r="G148" i="9"/>
  <c r="E148" i="9" s="1"/>
  <c r="B148" i="9" s="1"/>
  <c r="F148" i="9"/>
  <c r="H147" i="9"/>
  <c r="G147" i="9"/>
  <c r="F147" i="9"/>
  <c r="H146" i="9"/>
  <c r="G146" i="9"/>
  <c r="F146" i="9"/>
  <c r="H145" i="9"/>
  <c r="G145" i="9"/>
  <c r="F145" i="9"/>
  <c r="E145" i="9"/>
  <c r="B145" i="9" s="1"/>
  <c r="H144" i="9"/>
  <c r="G144" i="9"/>
  <c r="F144" i="9"/>
  <c r="E144" i="9"/>
  <c r="B144" i="9" s="1"/>
  <c r="H143" i="9"/>
  <c r="G143" i="9"/>
  <c r="E143" i="9" s="1"/>
  <c r="B143" i="9" s="1"/>
  <c r="F143" i="9"/>
  <c r="F142" i="9"/>
  <c r="H141" i="9"/>
  <c r="G141" i="9"/>
  <c r="F141" i="9"/>
  <c r="E141" i="9"/>
  <c r="B141" i="9" s="1"/>
  <c r="H140" i="9"/>
  <c r="G140" i="9"/>
  <c r="F140" i="9"/>
  <c r="E140" i="9"/>
  <c r="H139" i="9"/>
  <c r="G139" i="9"/>
  <c r="E139" i="9" s="1"/>
  <c r="B139" i="9" s="1"/>
  <c r="F139" i="9"/>
  <c r="H138" i="9"/>
  <c r="G138" i="9"/>
  <c r="E138" i="9" s="1"/>
  <c r="F138" i="9"/>
  <c r="B138" i="9"/>
  <c r="H137" i="9"/>
  <c r="G137" i="9"/>
  <c r="F137" i="9"/>
  <c r="E137" i="9"/>
  <c r="B137" i="9" s="1"/>
  <c r="H136" i="9"/>
  <c r="G136" i="9"/>
  <c r="F136" i="9"/>
  <c r="E136" i="9"/>
  <c r="H135" i="9"/>
  <c r="G135" i="9"/>
  <c r="E135" i="9" s="1"/>
  <c r="B135" i="9" s="1"/>
  <c r="F135" i="9"/>
  <c r="H134" i="9"/>
  <c r="G134" i="9"/>
  <c r="F134" i="9"/>
  <c r="H133" i="9"/>
  <c r="G133" i="9"/>
  <c r="F133" i="9"/>
  <c r="E133" i="9"/>
  <c r="B133" i="9" s="1"/>
  <c r="H132" i="9"/>
  <c r="G132" i="9"/>
  <c r="F132" i="9"/>
  <c r="E132" i="9"/>
  <c r="B132" i="9" s="1"/>
  <c r="H131" i="9"/>
  <c r="G131" i="9"/>
  <c r="E131" i="9" s="1"/>
  <c r="B131" i="9" s="1"/>
  <c r="F131" i="9"/>
  <c r="H130" i="9"/>
  <c r="G130" i="9"/>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H123" i="9"/>
  <c r="G123" i="9"/>
  <c r="E123" i="9" s="1"/>
  <c r="B123" i="9" s="1"/>
  <c r="F123" i="9"/>
  <c r="H122" i="9"/>
  <c r="G122" i="9"/>
  <c r="E122" i="9" s="1"/>
  <c r="F122" i="9"/>
  <c r="B122" i="9"/>
  <c r="H121" i="9"/>
  <c r="G121" i="9"/>
  <c r="F121" i="9"/>
  <c r="E121" i="9"/>
  <c r="B121" i="9" s="1"/>
  <c r="H120" i="9"/>
  <c r="G120" i="9"/>
  <c r="F120" i="9"/>
  <c r="E120" i="9"/>
  <c r="H119" i="9"/>
  <c r="G119" i="9"/>
  <c r="F119" i="9"/>
  <c r="H118" i="9"/>
  <c r="G118" i="9"/>
  <c r="F118" i="9"/>
  <c r="H117" i="9"/>
  <c r="G117" i="9"/>
  <c r="F117" i="9"/>
  <c r="E117" i="9"/>
  <c r="B117" i="9" s="1"/>
  <c r="H116" i="9"/>
  <c r="G116" i="9"/>
  <c r="F116" i="9"/>
  <c r="E116" i="9"/>
  <c r="B116" i="9" s="1"/>
  <c r="H115" i="9"/>
  <c r="G115" i="9"/>
  <c r="E115" i="9" s="1"/>
  <c r="B115" i="9" s="1"/>
  <c r="F115" i="9"/>
  <c r="H114" i="9"/>
  <c r="G114" i="9"/>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H107" i="9"/>
  <c r="G107" i="9"/>
  <c r="E107" i="9" s="1"/>
  <c r="B107" i="9" s="1"/>
  <c r="F107" i="9"/>
  <c r="H106" i="9"/>
  <c r="G106" i="9"/>
  <c r="E106" i="9" s="1"/>
  <c r="F106" i="9"/>
  <c r="B106" i="9"/>
  <c r="H105" i="9"/>
  <c r="G105" i="9"/>
  <c r="F105" i="9"/>
  <c r="E105" i="9"/>
  <c r="B105" i="9" s="1"/>
  <c r="H104" i="9"/>
  <c r="G104" i="9"/>
  <c r="F104" i="9"/>
  <c r="E104" i="9"/>
  <c r="H103" i="9"/>
  <c r="G103" i="9"/>
  <c r="E103" i="9" s="1"/>
  <c r="B103" i="9" s="1"/>
  <c r="F103" i="9"/>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F73" i="9"/>
  <c r="H72" i="9"/>
  <c r="G72" i="9"/>
  <c r="F72" i="9"/>
  <c r="H71" i="9"/>
  <c r="G71" i="9"/>
  <c r="F71" i="9"/>
  <c r="H70" i="9"/>
  <c r="G70" i="9"/>
  <c r="F70" i="9"/>
  <c r="H69" i="9"/>
  <c r="G69" i="9"/>
  <c r="F69" i="9"/>
  <c r="H68" i="9"/>
  <c r="G68" i="9"/>
  <c r="F68" i="9"/>
  <c r="H67" i="9"/>
  <c r="G67" i="9"/>
  <c r="F67" i="9"/>
  <c r="H66" i="9"/>
  <c r="G66" i="9"/>
  <c r="E66" i="9" s="1"/>
  <c r="B66" i="9" s="1"/>
  <c r="F66" i="9"/>
  <c r="H65" i="9"/>
  <c r="G65" i="9"/>
  <c r="E65" i="9" s="1"/>
  <c r="B65" i="9" s="1"/>
  <c r="F65" i="9"/>
  <c r="H64" i="9"/>
  <c r="G64" i="9"/>
  <c r="F64" i="9"/>
  <c r="H63" i="9"/>
  <c r="G63" i="9"/>
  <c r="F63" i="9"/>
  <c r="H62" i="9"/>
  <c r="G62" i="9"/>
  <c r="E62" i="9" s="1"/>
  <c r="B62" i="9" s="1"/>
  <c r="F62" i="9"/>
  <c r="H61" i="9"/>
  <c r="G61" i="9"/>
  <c r="E61" i="9" s="1"/>
  <c r="B61" i="9" s="1"/>
  <c r="F61" i="9"/>
  <c r="H60" i="9"/>
  <c r="E60" i="9" s="1"/>
  <c r="B60" i="9" s="1"/>
  <c r="G60" i="9"/>
  <c r="F60" i="9"/>
  <c r="H59" i="9"/>
  <c r="G59" i="9"/>
  <c r="F59" i="9"/>
  <c r="H58" i="9"/>
  <c r="G58" i="9"/>
  <c r="F58" i="9"/>
  <c r="H57" i="9"/>
  <c r="G57" i="9"/>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F27" i="9"/>
  <c r="H26" i="9"/>
  <c r="G26" i="9"/>
  <c r="F26" i="9"/>
  <c r="H25" i="9"/>
  <c r="G25" i="9"/>
  <c r="F25" i="9"/>
  <c r="E25" i="9"/>
  <c r="B25" i="9"/>
  <c r="H24" i="9"/>
  <c r="G24" i="9"/>
  <c r="F24" i="9"/>
  <c r="E24" i="9"/>
  <c r="B24" i="9" s="1"/>
  <c r="H23" i="9"/>
  <c r="G23" i="9"/>
  <c r="E23" i="9" s="1"/>
  <c r="B23" i="9" s="1"/>
  <c r="F23" i="9"/>
  <c r="H22" i="9"/>
  <c r="G22" i="9"/>
  <c r="E22" i="9" s="1"/>
  <c r="B22" i="9" s="1"/>
  <c r="F22" i="9"/>
  <c r="H21" i="9"/>
  <c r="G21" i="9"/>
  <c r="F21" i="9"/>
  <c r="F20" i="9"/>
  <c r="F4" i="9"/>
  <c r="O3" i="9"/>
  <c r="G274" i="9" s="1"/>
  <c r="E274" i="9" s="1"/>
  <c r="B274" i="9" s="1"/>
  <c r="I3" i="9"/>
  <c r="H3" i="9"/>
  <c r="G3" i="9"/>
  <c r="D101" i="8"/>
  <c r="C1576" i="1" s="1"/>
  <c r="D95" i="8"/>
  <c r="D90" i="8"/>
  <c r="D85" i="8"/>
  <c r="D80" i="8"/>
  <c r="D75" i="8"/>
  <c r="D70" i="8"/>
  <c r="D65" i="8"/>
  <c r="D60" i="8"/>
  <c r="D55" i="8"/>
  <c r="D50" i="8"/>
  <c r="D44" i="8"/>
  <c r="D36" i="8"/>
  <c r="D26" i="8"/>
  <c r="C1501" i="1" s="1"/>
  <c r="G1501" i="1" s="1"/>
  <c r="D18" i="8"/>
  <c r="D8" i="8"/>
  <c r="E44" i="7"/>
  <c r="E38" i="7" s="1"/>
  <c r="D44" i="7"/>
  <c r="E39" i="7"/>
  <c r="D39" i="7"/>
  <c r="D38" i="7" s="1"/>
  <c r="E30" i="7"/>
  <c r="D30" i="7"/>
  <c r="E23" i="7"/>
  <c r="D1454" i="1" s="1"/>
  <c r="H1454" i="1"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E82" i="6"/>
  <c r="D82" i="6"/>
  <c r="F82" i="6" s="1"/>
  <c r="F81" i="6"/>
  <c r="F80" i="6"/>
  <c r="F79" i="6"/>
  <c r="F78" i="6"/>
  <c r="F77" i="6"/>
  <c r="F76" i="6"/>
  <c r="E75" i="6"/>
  <c r="D1369" i="1" s="1"/>
  <c r="D75" i="6"/>
  <c r="F74" i="6"/>
  <c r="F73" i="6"/>
  <c r="F72" i="6"/>
  <c r="F71" i="6"/>
  <c r="F70" i="6"/>
  <c r="F69" i="6"/>
  <c r="F68" i="6"/>
  <c r="F67" i="6"/>
  <c r="E66" i="6"/>
  <c r="F66" i="6" s="1"/>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2" i="6"/>
  <c r="F41" i="6"/>
  <c r="F40"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7" i="5"/>
  <c r="F256" i="5"/>
  <c r="F255" i="5"/>
  <c r="F254" i="5"/>
  <c r="F253" i="5"/>
  <c r="F252" i="5"/>
  <c r="F251" i="5"/>
  <c r="F250" i="5"/>
  <c r="E250" i="5"/>
  <c r="D1227" i="1" s="1"/>
  <c r="D250" i="5"/>
  <c r="F249" i="5"/>
  <c r="F248" i="5"/>
  <c r="F247" i="5"/>
  <c r="E246" i="5"/>
  <c r="D1223" i="1" s="1"/>
  <c r="D246" i="5"/>
  <c r="F244" i="5"/>
  <c r="F243" i="5"/>
  <c r="E242" i="5"/>
  <c r="D242" i="5"/>
  <c r="F241" i="5"/>
  <c r="F240" i="5"/>
  <c r="E239" i="5"/>
  <c r="E238" i="5" s="1"/>
  <c r="D239" i="5"/>
  <c r="C1216" i="1"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E190" i="5" s="1"/>
  <c r="D191" i="5"/>
  <c r="F190" i="5"/>
  <c r="D190" i="5"/>
  <c r="G291" i="9" s="1"/>
  <c r="F189" i="5"/>
  <c r="F188" i="5"/>
  <c r="F187" i="5"/>
  <c r="F186" i="5"/>
  <c r="F185" i="5"/>
  <c r="F184" i="5"/>
  <c r="F183" i="5"/>
  <c r="F182" i="5"/>
  <c r="F181" i="5"/>
  <c r="F180" i="5"/>
  <c r="E180" i="5"/>
  <c r="D180" i="5"/>
  <c r="D177" i="5" s="1"/>
  <c r="G289" i="9" s="1"/>
  <c r="F179" i="5"/>
  <c r="F178" i="5"/>
  <c r="E177" i="5"/>
  <c r="H289"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E135" i="5"/>
  <c r="E134" i="5" s="1"/>
  <c r="D1112" i="1" s="1"/>
  <c r="D135" i="5"/>
  <c r="D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G286" i="9" s="1"/>
  <c r="F86" i="5"/>
  <c r="F85" i="5"/>
  <c r="F84" i="5"/>
  <c r="F83" i="5"/>
  <c r="F82" i="5"/>
  <c r="F81" i="5"/>
  <c r="F80" i="5"/>
  <c r="F79" i="5"/>
  <c r="E79" i="5"/>
  <c r="D79" i="5"/>
  <c r="D78" i="5" s="1"/>
  <c r="E78" i="5"/>
  <c r="F77" i="5"/>
  <c r="F76" i="5"/>
  <c r="F75" i="5"/>
  <c r="F74" i="5"/>
  <c r="F73" i="5"/>
  <c r="F72" i="5"/>
  <c r="F71" i="5"/>
  <c r="E70" i="5"/>
  <c r="E69" i="5" s="1"/>
  <c r="D70" i="5"/>
  <c r="F70" i="5" s="1"/>
  <c r="F69" i="5"/>
  <c r="D69" i="5"/>
  <c r="F67" i="5"/>
  <c r="F66" i="5"/>
  <c r="F65" i="5"/>
  <c r="F64" i="5"/>
  <c r="E63" i="5"/>
  <c r="D63" i="5"/>
  <c r="F63" i="5" s="1"/>
  <c r="F62" i="5"/>
  <c r="F61" i="5"/>
  <c r="F60" i="5"/>
  <c r="F59" i="5"/>
  <c r="F58" i="5"/>
  <c r="F57" i="5"/>
  <c r="E56" i="5"/>
  <c r="D56" i="5"/>
  <c r="F55" i="5"/>
  <c r="F54" i="5"/>
  <c r="F53" i="5"/>
  <c r="E52" i="5"/>
  <c r="D1030" i="1" s="1"/>
  <c r="H1030" i="1" s="1"/>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C997" i="1" s="1"/>
  <c r="F18" i="5"/>
  <c r="F17" i="5"/>
  <c r="F16" i="5"/>
  <c r="F15" i="5"/>
  <c r="F14" i="5"/>
  <c r="E13" i="5"/>
  <c r="D13" i="5"/>
  <c r="C991" i="1" s="1"/>
  <c r="H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E580" i="4" s="1"/>
  <c r="D574" i="1" s="1"/>
  <c r="D581" i="4"/>
  <c r="D580"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H532" i="1" s="1"/>
  <c r="D538" i="4"/>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D418" i="4"/>
  <c r="E417" i="4"/>
  <c r="D417" i="4"/>
  <c r="F417"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D351" i="4" s="1"/>
  <c r="C346" i="1"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D299"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E279" i="4"/>
  <c r="D275" i="1" s="1"/>
  <c r="D279" i="4"/>
  <c r="F278" i="4"/>
  <c r="F277" i="4"/>
  <c r="F276" i="4"/>
  <c r="F275" i="4"/>
  <c r="F274" i="4"/>
  <c r="E273" i="4"/>
  <c r="D273" i="4"/>
  <c r="C269" i="1" s="1"/>
  <c r="F272" i="4"/>
  <c r="F271" i="4"/>
  <c r="F270" i="4"/>
  <c r="F269" i="4"/>
  <c r="E268" i="4"/>
  <c r="D268" i="4"/>
  <c r="C264" i="1" s="1"/>
  <c r="F267" i="4"/>
  <c r="F266" i="4"/>
  <c r="F265" i="4"/>
  <c r="E264" i="4"/>
  <c r="D264" i="4"/>
  <c r="F262" i="4"/>
  <c r="F261" i="4"/>
  <c r="F260" i="4"/>
  <c r="E259" i="4"/>
  <c r="D259" i="4"/>
  <c r="F258" i="4"/>
  <c r="F257" i="4"/>
  <c r="F256" i="4"/>
  <c r="F255" i="4"/>
  <c r="F254" i="4"/>
  <c r="E253" i="4"/>
  <c r="D253" i="4"/>
  <c r="F253" i="4" s="1"/>
  <c r="F251" i="4"/>
  <c r="F250" i="4"/>
  <c r="F249" i="4"/>
  <c r="F248" i="4"/>
  <c r="E247" i="4"/>
  <c r="D247" i="4"/>
  <c r="F246" i="4"/>
  <c r="F245" i="4"/>
  <c r="E244" i="4"/>
  <c r="D244" i="4"/>
  <c r="F243" i="4"/>
  <c r="F242" i="4"/>
  <c r="F241" i="4"/>
  <c r="F240" i="4"/>
  <c r="E240" i="4"/>
  <c r="D240" i="4"/>
  <c r="F239" i="4"/>
  <c r="F238" i="4"/>
  <c r="F237" i="4"/>
  <c r="E236" i="4"/>
  <c r="D236" i="4"/>
  <c r="F235" i="4"/>
  <c r="F234" i="4"/>
  <c r="F233" i="4"/>
  <c r="F232" i="4"/>
  <c r="E231" i="4"/>
  <c r="D231" i="4"/>
  <c r="F230" i="4"/>
  <c r="F229" i="4"/>
  <c r="E228" i="4"/>
  <c r="D228" i="4"/>
  <c r="F228" i="4" s="1"/>
  <c r="F227" i="4"/>
  <c r="F226" i="4"/>
  <c r="E225" i="4"/>
  <c r="D225" i="4"/>
  <c r="F225" i="4" s="1"/>
  <c r="F223" i="4"/>
  <c r="F222" i="4"/>
  <c r="F221" i="4"/>
  <c r="F220" i="4"/>
  <c r="E219" i="4"/>
  <c r="D219" i="4"/>
  <c r="F218" i="4"/>
  <c r="F217" i="4"/>
  <c r="E216" i="4"/>
  <c r="E215" i="4" s="1"/>
  <c r="D211" i="1" s="1"/>
  <c r="D216"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C184" i="1"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E77" i="4"/>
  <c r="D77" i="4"/>
  <c r="F76" i="4"/>
  <c r="F75" i="4"/>
  <c r="E74" i="4"/>
  <c r="D74" i="4"/>
  <c r="F74" i="4" s="1"/>
  <c r="F73" i="4"/>
  <c r="F72" i="4"/>
  <c r="E71" i="4"/>
  <c r="D71" i="4"/>
  <c r="F71" i="4" s="1"/>
  <c r="F70" i="4"/>
  <c r="F69" i="4"/>
  <c r="F68" i="4"/>
  <c r="E68" i="4"/>
  <c r="D68" i="4"/>
  <c r="F67" i="4"/>
  <c r="F66" i="4"/>
  <c r="F65" i="4"/>
  <c r="E65" i="4"/>
  <c r="D65" i="4"/>
  <c r="F64" i="4"/>
  <c r="F63" i="4"/>
  <c r="E62" i="4"/>
  <c r="D62" i="4"/>
  <c r="F61" i="4"/>
  <c r="F60" i="4"/>
  <c r="E59" i="4"/>
  <c r="D59" i="4"/>
  <c r="F59" i="4" s="1"/>
  <c r="F58" i="4"/>
  <c r="F57" i="4"/>
  <c r="F56" i="4"/>
  <c r="F55" i="4"/>
  <c r="E54" i="4"/>
  <c r="D50" i="1" s="1"/>
  <c r="D54" i="4"/>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5" i="1" s="1"/>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I36" i="3"/>
  <c r="G36" i="3"/>
  <c r="B36" i="3"/>
  <c r="G35" i="3"/>
  <c r="B35" i="3"/>
  <c r="G34" i="3"/>
  <c r="B34" i="3"/>
  <c r="I33" i="3"/>
  <c r="G33" i="3"/>
  <c r="B33" i="3"/>
  <c r="I32" i="3"/>
  <c r="H32" i="3"/>
  <c r="G32" i="3"/>
  <c r="B32" i="3"/>
  <c r="H31" i="3"/>
  <c r="G31" i="3"/>
  <c r="B31" i="3"/>
  <c r="H30" i="3"/>
  <c r="G30" i="3"/>
  <c r="B30" i="3"/>
  <c r="H29"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G1535" i="1"/>
  <c r="C1535" i="1"/>
  <c r="H1535" i="1" s="1"/>
  <c r="C1534" i="1"/>
  <c r="H1533" i="1"/>
  <c r="G1533" i="1"/>
  <c r="C1533" i="1"/>
  <c r="H1532" i="1"/>
  <c r="G1532" i="1"/>
  <c r="C1532" i="1"/>
  <c r="G1531" i="1"/>
  <c r="C1531" i="1"/>
  <c r="H1531" i="1" s="1"/>
  <c r="C1530" i="1"/>
  <c r="H1529" i="1"/>
  <c r="G1529" i="1"/>
  <c r="C1529" i="1"/>
  <c r="H1528" i="1"/>
  <c r="G1528" i="1"/>
  <c r="C1528" i="1"/>
  <c r="G1527" i="1"/>
  <c r="C1527" i="1"/>
  <c r="H1527" i="1" s="1"/>
  <c r="C1526" i="1"/>
  <c r="H1525" i="1"/>
  <c r="G1525" i="1"/>
  <c r="C1525" i="1"/>
  <c r="G1523" i="1"/>
  <c r="C1523" i="1"/>
  <c r="H1523" i="1" s="1"/>
  <c r="C1522" i="1"/>
  <c r="H1521" i="1"/>
  <c r="G1521" i="1"/>
  <c r="C1521" i="1"/>
  <c r="H1520" i="1"/>
  <c r="G1520" i="1"/>
  <c r="C1520" i="1"/>
  <c r="G1519" i="1"/>
  <c r="C1519" i="1"/>
  <c r="H1519" i="1" s="1"/>
  <c r="H1516" i="1"/>
  <c r="G1516" i="1"/>
  <c r="C1516" i="1"/>
  <c r="G1515" i="1"/>
  <c r="C1515" i="1"/>
  <c r="H1515" i="1" s="1"/>
  <c r="C1514" i="1"/>
  <c r="H1513" i="1"/>
  <c r="C1513" i="1"/>
  <c r="G1513" i="1" s="1"/>
  <c r="H1512" i="1"/>
  <c r="G1512" i="1"/>
  <c r="C1512" i="1"/>
  <c r="C1511" i="1"/>
  <c r="H1511" i="1" s="1"/>
  <c r="C1510" i="1"/>
  <c r="C1509" i="1"/>
  <c r="H1509" i="1" s="1"/>
  <c r="C1508" i="1"/>
  <c r="G1508" i="1" s="1"/>
  <c r="C1507" i="1"/>
  <c r="H1507" i="1" s="1"/>
  <c r="C1506" i="1"/>
  <c r="C1505" i="1"/>
  <c r="G1505" i="1" s="1"/>
  <c r="C1504" i="1"/>
  <c r="G1504" i="1" s="1"/>
  <c r="C1503" i="1"/>
  <c r="H1503" i="1" s="1"/>
  <c r="C1502" i="1"/>
  <c r="C1500" i="1"/>
  <c r="H1500" i="1" s="1"/>
  <c r="C1498" i="1"/>
  <c r="H1497" i="1"/>
  <c r="C1497" i="1"/>
  <c r="G1497" i="1" s="1"/>
  <c r="G1496" i="1"/>
  <c r="C1496" i="1"/>
  <c r="H1496" i="1" s="1"/>
  <c r="G1495" i="1"/>
  <c r="C1495" i="1"/>
  <c r="H1495" i="1" s="1"/>
  <c r="C1494" i="1"/>
  <c r="C1493" i="1"/>
  <c r="H1493" i="1" s="1"/>
  <c r="H1492" i="1"/>
  <c r="G1492" i="1"/>
  <c r="C1492" i="1"/>
  <c r="C1491" i="1"/>
  <c r="H1491" i="1" s="1"/>
  <c r="C1490" i="1"/>
  <c r="C1489" i="1"/>
  <c r="G1489" i="1" s="1"/>
  <c r="H1488" i="1"/>
  <c r="G1488" i="1"/>
  <c r="C1488" i="1"/>
  <c r="C1487" i="1"/>
  <c r="H1487" i="1" s="1"/>
  <c r="C1486" i="1"/>
  <c r="C1485" i="1"/>
  <c r="G1485" i="1" s="1"/>
  <c r="H1484" i="1"/>
  <c r="C1484" i="1"/>
  <c r="G1484" i="1" s="1"/>
  <c r="C1483" i="1"/>
  <c r="H1483" i="1" s="1"/>
  <c r="C1482" i="1"/>
  <c r="H1480" i="1"/>
  <c r="G1480" i="1"/>
  <c r="C1480" i="1"/>
  <c r="D1479" i="1"/>
  <c r="C1479" i="1"/>
  <c r="G1478" i="1"/>
  <c r="D1478" i="1"/>
  <c r="J1478" i="1" s="1"/>
  <c r="C1478" i="1"/>
  <c r="H1478" i="1" s="1"/>
  <c r="D1477" i="1"/>
  <c r="C1477" i="1"/>
  <c r="G1476" i="1"/>
  <c r="D1476" i="1"/>
  <c r="J1476" i="1" s="1"/>
  <c r="C1476" i="1"/>
  <c r="D1475" i="1"/>
  <c r="H1475" i="1" s="1"/>
  <c r="C1475" i="1"/>
  <c r="D1474" i="1"/>
  <c r="C1474" i="1"/>
  <c r="G1473" i="1"/>
  <c r="D1473" i="1"/>
  <c r="J1473" i="1" s="1"/>
  <c r="C1473" i="1"/>
  <c r="D1472" i="1"/>
  <c r="C1472" i="1"/>
  <c r="G1471" i="1"/>
  <c r="D1471" i="1"/>
  <c r="J1471" i="1" s="1"/>
  <c r="C1471" i="1"/>
  <c r="G1470" i="1"/>
  <c r="D1470" i="1"/>
  <c r="H1470" i="1" s="1"/>
  <c r="C1470" i="1"/>
  <c r="C1469" i="1"/>
  <c r="D1468" i="1"/>
  <c r="C1468" i="1"/>
  <c r="D1467" i="1"/>
  <c r="J1467" i="1" s="1"/>
  <c r="C1467" i="1"/>
  <c r="D1466" i="1"/>
  <c r="C1466" i="1"/>
  <c r="G1465" i="1"/>
  <c r="D1465" i="1"/>
  <c r="J1465" i="1" s="1"/>
  <c r="C1465" i="1"/>
  <c r="D1464" i="1"/>
  <c r="C1464" i="1"/>
  <c r="D1463" i="1"/>
  <c r="J1463" i="1" s="1"/>
  <c r="C1463" i="1"/>
  <c r="D1462" i="1"/>
  <c r="C1462" i="1"/>
  <c r="D1461" i="1"/>
  <c r="C1461" i="1"/>
  <c r="D1460" i="1"/>
  <c r="J1460" i="1" s="1"/>
  <c r="C1460" i="1"/>
  <c r="H1459" i="1"/>
  <c r="I1459" i="1" s="1"/>
  <c r="D1459" i="1"/>
  <c r="C1459" i="1"/>
  <c r="G1459" i="1" s="1"/>
  <c r="D1458" i="1"/>
  <c r="C1458" i="1"/>
  <c r="H1458" i="1" s="1"/>
  <c r="H1457" i="1"/>
  <c r="G1457" i="1"/>
  <c r="I1457" i="1" s="1"/>
  <c r="D1457" i="1"/>
  <c r="C1457" i="1"/>
  <c r="J1457" i="1" s="1"/>
  <c r="D1456" i="1"/>
  <c r="C1456" i="1"/>
  <c r="H1455" i="1"/>
  <c r="G1455" i="1"/>
  <c r="I1455" i="1" s="1"/>
  <c r="D1455" i="1"/>
  <c r="C1455" i="1"/>
  <c r="J1455" i="1" s="1"/>
  <c r="C1454" i="1"/>
  <c r="C1453" i="1"/>
  <c r="D1452" i="1"/>
  <c r="C1452" i="1"/>
  <c r="H1452" i="1" s="1"/>
  <c r="H1451" i="1"/>
  <c r="G1451" i="1"/>
  <c r="I1451" i="1" s="1"/>
  <c r="D1451" i="1"/>
  <c r="C1451" i="1"/>
  <c r="J1451" i="1" s="1"/>
  <c r="D1450" i="1"/>
  <c r="C1450" i="1"/>
  <c r="H1450" i="1" s="1"/>
  <c r="H1449" i="1"/>
  <c r="G1449" i="1"/>
  <c r="I1449" i="1" s="1"/>
  <c r="D1449" i="1"/>
  <c r="C1449" i="1"/>
  <c r="J1449" i="1" s="1"/>
  <c r="D1448" i="1"/>
  <c r="C1448" i="1"/>
  <c r="H1448" i="1" s="1"/>
  <c r="H1447" i="1"/>
  <c r="G1447" i="1"/>
  <c r="I1447" i="1" s="1"/>
  <c r="D1447" i="1"/>
  <c r="C1447" i="1"/>
  <c r="J1447" i="1" s="1"/>
  <c r="D1446" i="1"/>
  <c r="C1446" i="1"/>
  <c r="H1446" i="1" s="1"/>
  <c r="D1445" i="1"/>
  <c r="G1445" i="1" s="1"/>
  <c r="C1445" i="1"/>
  <c r="J1445" i="1" s="1"/>
  <c r="H1444" i="1"/>
  <c r="D1444" i="1"/>
  <c r="C1444" i="1"/>
  <c r="G1444" i="1" s="1"/>
  <c r="I1444" i="1" s="1"/>
  <c r="D1443" i="1"/>
  <c r="G1443" i="1" s="1"/>
  <c r="I1443" i="1" s="1"/>
  <c r="C1443" i="1"/>
  <c r="H1443" i="1" s="1"/>
  <c r="H1442" i="1"/>
  <c r="D1442" i="1"/>
  <c r="C1442" i="1"/>
  <c r="G1442" i="1" s="1"/>
  <c r="I1442" i="1" s="1"/>
  <c r="D1441" i="1"/>
  <c r="G1441" i="1" s="1"/>
  <c r="C1441" i="1"/>
  <c r="H1441" i="1" s="1"/>
  <c r="H1440" i="1"/>
  <c r="D1440" i="1"/>
  <c r="C1440" i="1"/>
  <c r="G1440" i="1" s="1"/>
  <c r="I1440" i="1" s="1"/>
  <c r="D1439" i="1"/>
  <c r="G1439" i="1" s="1"/>
  <c r="C1439" i="1"/>
  <c r="H1439" i="1" s="1"/>
  <c r="D1438" i="1"/>
  <c r="G1438" i="1" s="1"/>
  <c r="C1438" i="1"/>
  <c r="H1438" i="1" s="1"/>
  <c r="D1437" i="1"/>
  <c r="G1437" i="1" s="1"/>
  <c r="C1437" i="1"/>
  <c r="H1437" i="1" s="1"/>
  <c r="C1436" i="1"/>
  <c r="D1434" i="1"/>
  <c r="H1434" i="1" s="1"/>
  <c r="C1434" i="1"/>
  <c r="D1433" i="1"/>
  <c r="H1433" i="1" s="1"/>
  <c r="C1433" i="1"/>
  <c r="D1432" i="1"/>
  <c r="H1432" i="1" s="1"/>
  <c r="C1432" i="1"/>
  <c r="D1431" i="1"/>
  <c r="H1431" i="1" s="1"/>
  <c r="C1431" i="1"/>
  <c r="D1430" i="1"/>
  <c r="H1430" i="1" s="1"/>
  <c r="C1430" i="1"/>
  <c r="D1429" i="1"/>
  <c r="H1429" i="1" s="1"/>
  <c r="C1429" i="1"/>
  <c r="D1428" i="1"/>
  <c r="H1428" i="1" s="1"/>
  <c r="C1428" i="1"/>
  <c r="D1427" i="1"/>
  <c r="H1427" i="1" s="1"/>
  <c r="C1427" i="1"/>
  <c r="D1426" i="1"/>
  <c r="H1426" i="1" s="1"/>
  <c r="C1426" i="1"/>
  <c r="D1425" i="1"/>
  <c r="H1425" i="1" s="1"/>
  <c r="C1425" i="1"/>
  <c r="D1424" i="1"/>
  <c r="H1424" i="1" s="1"/>
  <c r="C1424" i="1"/>
  <c r="D1423" i="1"/>
  <c r="D1422" i="1"/>
  <c r="H1422" i="1" s="1"/>
  <c r="C1422" i="1"/>
  <c r="D1421" i="1"/>
  <c r="H1421" i="1" s="1"/>
  <c r="C1421" i="1"/>
  <c r="D1420" i="1"/>
  <c r="H1420" i="1" s="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H1411" i="1" s="1"/>
  <c r="C1411" i="1"/>
  <c r="D1410" i="1"/>
  <c r="H1410" i="1" s="1"/>
  <c r="C1410" i="1"/>
  <c r="D1409" i="1"/>
  <c r="H1409" i="1" s="1"/>
  <c r="C1409" i="1"/>
  <c r="D1408" i="1"/>
  <c r="H1408" i="1" s="1"/>
  <c r="C1408" i="1"/>
  <c r="D1407" i="1"/>
  <c r="H1407" i="1" s="1"/>
  <c r="C1407" i="1"/>
  <c r="D1406" i="1"/>
  <c r="H1406" i="1" s="1"/>
  <c r="C1406" i="1"/>
  <c r="D1405" i="1"/>
  <c r="H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H1397" i="1" s="1"/>
  <c r="C1397" i="1"/>
  <c r="D1396" i="1"/>
  <c r="H1396" i="1" s="1"/>
  <c r="C1396" i="1"/>
  <c r="D1395" i="1"/>
  <c r="H1395" i="1" s="1"/>
  <c r="C1395" i="1"/>
  <c r="D1394" i="1"/>
  <c r="H1394" i="1" s="1"/>
  <c r="C1394" i="1"/>
  <c r="D1393" i="1"/>
  <c r="H1393" i="1" s="1"/>
  <c r="C1393" i="1"/>
  <c r="D1392" i="1"/>
  <c r="H1392" i="1" s="1"/>
  <c r="C1392" i="1"/>
  <c r="D1391" i="1"/>
  <c r="H1391" i="1" s="1"/>
  <c r="C1391" i="1"/>
  <c r="D1390" i="1"/>
  <c r="H1390" i="1" s="1"/>
  <c r="C1390" i="1"/>
  <c r="D1389" i="1"/>
  <c r="H1389" i="1" s="1"/>
  <c r="C1389" i="1"/>
  <c r="D1388" i="1"/>
  <c r="H1388" i="1" s="1"/>
  <c r="C1388" i="1"/>
  <c r="D1387" i="1"/>
  <c r="H1387" i="1" s="1"/>
  <c r="C1387" i="1"/>
  <c r="D1386" i="1"/>
  <c r="H1386" i="1" s="1"/>
  <c r="C1386" i="1"/>
  <c r="D1385" i="1"/>
  <c r="H1385" i="1" s="1"/>
  <c r="C1385" i="1"/>
  <c r="D1384" i="1"/>
  <c r="H1384" i="1" s="1"/>
  <c r="C1384" i="1"/>
  <c r="D1383" i="1"/>
  <c r="D1382" i="1"/>
  <c r="H1382" i="1" s="1"/>
  <c r="C1382" i="1"/>
  <c r="D1381" i="1"/>
  <c r="H1381" i="1" s="1"/>
  <c r="C1381" i="1"/>
  <c r="D1380" i="1"/>
  <c r="H1380" i="1" s="1"/>
  <c r="C1380" i="1"/>
  <c r="D1379" i="1"/>
  <c r="C1379" i="1"/>
  <c r="D1378" i="1"/>
  <c r="H1378" i="1" s="1"/>
  <c r="C1378" i="1"/>
  <c r="D1377" i="1"/>
  <c r="H1377" i="1" s="1"/>
  <c r="C1377" i="1"/>
  <c r="D1376" i="1"/>
  <c r="C1376" i="1"/>
  <c r="D1375" i="1"/>
  <c r="C1375" i="1"/>
  <c r="D1374" i="1"/>
  <c r="C1374" i="1"/>
  <c r="D1373" i="1"/>
  <c r="C1373" i="1"/>
  <c r="D1372" i="1"/>
  <c r="C1372" i="1"/>
  <c r="H1371" i="1"/>
  <c r="G1371" i="1"/>
  <c r="D1371" i="1"/>
  <c r="C1371" i="1"/>
  <c r="H1370" i="1"/>
  <c r="G1370" i="1"/>
  <c r="D1370" i="1"/>
  <c r="C1370" i="1"/>
  <c r="C1369" i="1"/>
  <c r="D1368" i="1"/>
  <c r="H1368" i="1" s="1"/>
  <c r="C1368" i="1"/>
  <c r="H1367" i="1"/>
  <c r="G1367" i="1"/>
  <c r="D1367" i="1"/>
  <c r="C1367" i="1"/>
  <c r="H1366" i="1"/>
  <c r="G1366" i="1"/>
  <c r="D1366" i="1"/>
  <c r="C1366" i="1"/>
  <c r="H1365" i="1"/>
  <c r="G1365" i="1"/>
  <c r="D1365" i="1"/>
  <c r="C1365" i="1"/>
  <c r="D1364" i="1"/>
  <c r="C1364" i="1"/>
  <c r="H1364" i="1" s="1"/>
  <c r="D1363" i="1"/>
  <c r="H1363" i="1" s="1"/>
  <c r="C1363" i="1"/>
  <c r="H1362" i="1"/>
  <c r="G1362" i="1"/>
  <c r="D1362" i="1"/>
  <c r="C1362" i="1"/>
  <c r="H1361" i="1"/>
  <c r="G1361" i="1"/>
  <c r="D1361" i="1"/>
  <c r="C1361" i="1"/>
  <c r="D1360" i="1"/>
  <c r="C1360" i="1"/>
  <c r="H1360" i="1" s="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D1346" i="1"/>
  <c r="C1346" i="1"/>
  <c r="H1346" i="1" s="1"/>
  <c r="H1345" i="1"/>
  <c r="G1345" i="1"/>
  <c r="D1345" i="1"/>
  <c r="C1345" i="1"/>
  <c r="D1344" i="1"/>
  <c r="C1344" i="1"/>
  <c r="H1344" i="1" s="1"/>
  <c r="H1343" i="1"/>
  <c r="G1343" i="1"/>
  <c r="D1343" i="1"/>
  <c r="C1343" i="1"/>
  <c r="D1342" i="1"/>
  <c r="C1342" i="1"/>
  <c r="H1342" i="1" s="1"/>
  <c r="H1341" i="1"/>
  <c r="G1341" i="1"/>
  <c r="D1341" i="1"/>
  <c r="C1341" i="1"/>
  <c r="H1340" i="1"/>
  <c r="G1340" i="1"/>
  <c r="D1340" i="1"/>
  <c r="C1340" i="1"/>
  <c r="D1339" i="1"/>
  <c r="H1339" i="1" s="1"/>
  <c r="C1339" i="1"/>
  <c r="H1338" i="1"/>
  <c r="G1338" i="1"/>
  <c r="D1338" i="1"/>
  <c r="C1338" i="1"/>
  <c r="D1337" i="1"/>
  <c r="C1337" i="1"/>
  <c r="H1337" i="1" s="1"/>
  <c r="H1336" i="1"/>
  <c r="G1336" i="1"/>
  <c r="D1336" i="1"/>
  <c r="C1336" i="1"/>
  <c r="H1335" i="1"/>
  <c r="G1335" i="1"/>
  <c r="D1335" i="1"/>
  <c r="C1335" i="1"/>
  <c r="D1334" i="1"/>
  <c r="C1334" i="1"/>
  <c r="H1334" i="1" s="1"/>
  <c r="D1333" i="1"/>
  <c r="C1333" i="1"/>
  <c r="H1333" i="1" s="1"/>
  <c r="H1332" i="1"/>
  <c r="G1332" i="1"/>
  <c r="D1332" i="1"/>
  <c r="C1332" i="1"/>
  <c r="D1331" i="1"/>
  <c r="C1331" i="1"/>
  <c r="H1331" i="1" s="1"/>
  <c r="D1330" i="1"/>
  <c r="C1330" i="1"/>
  <c r="H1330" i="1" s="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D1274" i="1"/>
  <c r="C1274" i="1"/>
  <c r="H1274" i="1" s="1"/>
  <c r="D1273" i="1"/>
  <c r="C1273" i="1"/>
  <c r="H1272" i="1"/>
  <c r="G1272" i="1"/>
  <c r="D1272" i="1"/>
  <c r="C1272" i="1"/>
  <c r="D1271" i="1"/>
  <c r="C1271" i="1"/>
  <c r="H1271" i="1" s="1"/>
  <c r="H1270" i="1"/>
  <c r="D1270" i="1"/>
  <c r="C1270" i="1"/>
  <c r="G1270" i="1" s="1"/>
  <c r="H1269" i="1"/>
  <c r="G1269" i="1"/>
  <c r="D1269" i="1"/>
  <c r="C1269" i="1"/>
  <c r="H1268" i="1"/>
  <c r="G1268" i="1"/>
  <c r="D1268" i="1"/>
  <c r="C1268" i="1"/>
  <c r="H1267" i="1"/>
  <c r="G1267" i="1"/>
  <c r="D1267" i="1"/>
  <c r="C1267" i="1"/>
  <c r="D1266" i="1"/>
  <c r="H1266" i="1" s="1"/>
  <c r="C1266" i="1"/>
  <c r="D1265" i="1"/>
  <c r="C1265" i="1"/>
  <c r="H1265" i="1" s="1"/>
  <c r="D1264" i="1"/>
  <c r="C1264" i="1"/>
  <c r="D1263" i="1"/>
  <c r="C1263" i="1"/>
  <c r="G1263" i="1" s="1"/>
  <c r="D1262" i="1"/>
  <c r="C1262" i="1"/>
  <c r="H1262" i="1" s="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7" i="1" s="1"/>
  <c r="H1246" i="1"/>
  <c r="G1246" i="1"/>
  <c r="D1246" i="1"/>
  <c r="C1246" i="1"/>
  <c r="H1245" i="1"/>
  <c r="G1245" i="1"/>
  <c r="D1245" i="1"/>
  <c r="C1245" i="1"/>
  <c r="D1244" i="1"/>
  <c r="C1244" i="1"/>
  <c r="H1244" i="1" s="1"/>
  <c r="H1243" i="1"/>
  <c r="G1243" i="1"/>
  <c r="D1243" i="1"/>
  <c r="C1243" i="1"/>
  <c r="H1242" i="1"/>
  <c r="G1242" i="1"/>
  <c r="D1242" i="1"/>
  <c r="C1242" i="1"/>
  <c r="D1241" i="1"/>
  <c r="C1241" i="1"/>
  <c r="H1241" i="1" s="1"/>
  <c r="D1240" i="1"/>
  <c r="G1240" i="1" s="1"/>
  <c r="C1240" i="1"/>
  <c r="H1240" i="1" s="1"/>
  <c r="D1239" i="1"/>
  <c r="C1239" i="1"/>
  <c r="H1239" i="1" s="1"/>
  <c r="H1238" i="1"/>
  <c r="G1238" i="1"/>
  <c r="D1238" i="1"/>
  <c r="C1238" i="1"/>
  <c r="D1237" i="1"/>
  <c r="C1237" i="1"/>
  <c r="D1236" i="1"/>
  <c r="D1235" i="1"/>
  <c r="H1234" i="1"/>
  <c r="G1234" i="1"/>
  <c r="D1234" i="1"/>
  <c r="C1234" i="1"/>
  <c r="H1233" i="1"/>
  <c r="G1233" i="1"/>
  <c r="D1233" i="1"/>
  <c r="C1233" i="1"/>
  <c r="D1232" i="1"/>
  <c r="C1232" i="1"/>
  <c r="H1232" i="1" s="1"/>
  <c r="H1231" i="1"/>
  <c r="G1231" i="1"/>
  <c r="D1231" i="1"/>
  <c r="C1231" i="1"/>
  <c r="D1230" i="1"/>
  <c r="H1230" i="1" s="1"/>
  <c r="C1230" i="1"/>
  <c r="D1229" i="1"/>
  <c r="H1229" i="1" s="1"/>
  <c r="C1229" i="1"/>
  <c r="D1228" i="1"/>
  <c r="H1228" i="1" s="1"/>
  <c r="C1228" i="1"/>
  <c r="C1227" i="1"/>
  <c r="H1226" i="1"/>
  <c r="G1226" i="1"/>
  <c r="D1226" i="1"/>
  <c r="C1226" i="1"/>
  <c r="H1225" i="1"/>
  <c r="G1225" i="1"/>
  <c r="D1225" i="1"/>
  <c r="C1225" i="1"/>
  <c r="D1224" i="1"/>
  <c r="C1224" i="1"/>
  <c r="C1223" i="1"/>
  <c r="H1221" i="1"/>
  <c r="G1221" i="1"/>
  <c r="D1221" i="1"/>
  <c r="C1221" i="1"/>
  <c r="D1220" i="1"/>
  <c r="C1220" i="1"/>
  <c r="H1220" i="1" s="1"/>
  <c r="D1219" i="1"/>
  <c r="C1219" i="1"/>
  <c r="H1219" i="1" s="1"/>
  <c r="D1218" i="1"/>
  <c r="C1218" i="1"/>
  <c r="H1218" i="1" s="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D1203" i="1"/>
  <c r="C1203" i="1"/>
  <c r="H1203" i="1" s="1"/>
  <c r="H1202" i="1"/>
  <c r="G1202" i="1"/>
  <c r="D1202" i="1"/>
  <c r="C1202" i="1"/>
  <c r="D1201" i="1"/>
  <c r="C1201" i="1"/>
  <c r="H1201" i="1" s="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H1166" i="1" s="1"/>
  <c r="D1165" i="1"/>
  <c r="C1165" i="1"/>
  <c r="H1165" i="1" s="1"/>
  <c r="H1164" i="1"/>
  <c r="D1164" i="1"/>
  <c r="G1164" i="1" s="1"/>
  <c r="C1164" i="1"/>
  <c r="D1163" i="1"/>
  <c r="C1163" i="1"/>
  <c r="H1163" i="1" s="1"/>
  <c r="H1162" i="1"/>
  <c r="G1162" i="1"/>
  <c r="D1162" i="1"/>
  <c r="C1162" i="1"/>
  <c r="D1161" i="1"/>
  <c r="G1161" i="1" s="1"/>
  <c r="C1161" i="1"/>
  <c r="H1160" i="1"/>
  <c r="G1160" i="1"/>
  <c r="D1160" i="1"/>
  <c r="C1160" i="1"/>
  <c r="H1159" i="1"/>
  <c r="G1159" i="1"/>
  <c r="D1159" i="1"/>
  <c r="C1159" i="1"/>
  <c r="H1158" i="1"/>
  <c r="G1158" i="1"/>
  <c r="D1158" i="1"/>
  <c r="C1158" i="1"/>
  <c r="H1157" i="1"/>
  <c r="G1157" i="1"/>
  <c r="D1157" i="1"/>
  <c r="C1157" i="1"/>
  <c r="D1156" i="1"/>
  <c r="C1156" i="1"/>
  <c r="H1156" i="1" s="1"/>
  <c r="D1155" i="1"/>
  <c r="C1155" i="1"/>
  <c r="H1155" i="1" s="1"/>
  <c r="D1154" i="1"/>
  <c r="C1154" i="1"/>
  <c r="H1151" i="1"/>
  <c r="D1151" i="1"/>
  <c r="C1151" i="1"/>
  <c r="H1150" i="1"/>
  <c r="G1150" i="1"/>
  <c r="D1150" i="1"/>
  <c r="C1150" i="1"/>
  <c r="H1149" i="1"/>
  <c r="G1149" i="1"/>
  <c r="D1149" i="1"/>
  <c r="C1149" i="1"/>
  <c r="D1148" i="1"/>
  <c r="G1148" i="1" s="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C1141" i="1"/>
  <c r="H1141" i="1" s="1"/>
  <c r="G1140" i="1"/>
  <c r="D1140" i="1"/>
  <c r="C1140" i="1"/>
  <c r="H1140" i="1" s="1"/>
  <c r="G1139" i="1"/>
  <c r="D1139" i="1"/>
  <c r="C1139" i="1"/>
  <c r="H1139" i="1" s="1"/>
  <c r="D1138" i="1"/>
  <c r="G1138" i="1" s="1"/>
  <c r="C1138" i="1"/>
  <c r="H1138" i="1" s="1"/>
  <c r="D1137" i="1"/>
  <c r="C1137" i="1"/>
  <c r="H1137" i="1" s="1"/>
  <c r="D1136" i="1"/>
  <c r="G1136" i="1" s="1"/>
  <c r="C1136" i="1"/>
  <c r="H1136" i="1" s="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D1129" i="1"/>
  <c r="C1129" i="1"/>
  <c r="H1129" i="1" s="1"/>
  <c r="H1128" i="1"/>
  <c r="G1128" i="1"/>
  <c r="D1128" i="1"/>
  <c r="C1128" i="1"/>
  <c r="D1127" i="1"/>
  <c r="C1127" i="1"/>
  <c r="H1126" i="1"/>
  <c r="G1126" i="1"/>
  <c r="D1126" i="1"/>
  <c r="C1126" i="1"/>
  <c r="H1125" i="1"/>
  <c r="G1125" i="1"/>
  <c r="D1125" i="1"/>
  <c r="C1125" i="1"/>
  <c r="D1124" i="1"/>
  <c r="C1124" i="1"/>
  <c r="D1123" i="1"/>
  <c r="C1123" i="1"/>
  <c r="H1123" i="1" s="1"/>
  <c r="H1122" i="1"/>
  <c r="G1122" i="1"/>
  <c r="D1122" i="1"/>
  <c r="C1122" i="1"/>
  <c r="H1121" i="1"/>
  <c r="G1121" i="1"/>
  <c r="D1121" i="1"/>
  <c r="C1121" i="1"/>
  <c r="H1120" i="1"/>
  <c r="G1120" i="1"/>
  <c r="D1120" i="1"/>
  <c r="C1120" i="1"/>
  <c r="D1119" i="1"/>
  <c r="C1119" i="1"/>
  <c r="H1119" i="1" s="1"/>
  <c r="H1118" i="1"/>
  <c r="G1118" i="1"/>
  <c r="D1118" i="1"/>
  <c r="C1118" i="1"/>
  <c r="H1117" i="1"/>
  <c r="G1117" i="1"/>
  <c r="D1117" i="1"/>
  <c r="C1117" i="1"/>
  <c r="D1116" i="1"/>
  <c r="C1116" i="1"/>
  <c r="G1116" i="1" s="1"/>
  <c r="H1115" i="1"/>
  <c r="G1115" i="1"/>
  <c r="D1115" i="1"/>
  <c r="C1115" i="1"/>
  <c r="H1114" i="1"/>
  <c r="G1114" i="1"/>
  <c r="D1114" i="1"/>
  <c r="C1114"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D1082" i="1"/>
  <c r="C1082" i="1"/>
  <c r="H1082" i="1" s="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G1069" i="1"/>
  <c r="D1069" i="1"/>
  <c r="C1069" i="1"/>
  <c r="H1069" i="1" s="1"/>
  <c r="D1068" i="1"/>
  <c r="C1068" i="1"/>
  <c r="H1068" i="1" s="1"/>
  <c r="H1067" i="1"/>
  <c r="G1067" i="1"/>
  <c r="D1067" i="1"/>
  <c r="C1067" i="1"/>
  <c r="D1066" i="1"/>
  <c r="D1064" i="1"/>
  <c r="C1064" i="1"/>
  <c r="H1064" i="1" s="1"/>
  <c r="H1063" i="1"/>
  <c r="G1063" i="1"/>
  <c r="D1063" i="1"/>
  <c r="C1063" i="1"/>
  <c r="D1062" i="1"/>
  <c r="C1062" i="1"/>
  <c r="H1062" i="1" s="1"/>
  <c r="D1061" i="1"/>
  <c r="C1061" i="1"/>
  <c r="H1061" i="1" s="1"/>
  <c r="D1060" i="1"/>
  <c r="G1060" i="1" s="1"/>
  <c r="C1060" i="1"/>
  <c r="H1060" i="1" s="1"/>
  <c r="H1059" i="1"/>
  <c r="G1059" i="1"/>
  <c r="D1059" i="1"/>
  <c r="C1059" i="1"/>
  <c r="H1058" i="1"/>
  <c r="G1058" i="1"/>
  <c r="D1058" i="1"/>
  <c r="C1058" i="1"/>
  <c r="H1057" i="1"/>
  <c r="G1057" i="1"/>
  <c r="D1057" i="1"/>
  <c r="C1057"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D1039" i="1"/>
  <c r="C1039" i="1"/>
  <c r="H1039" i="1" s="1"/>
  <c r="H1038" i="1"/>
  <c r="G1038" i="1"/>
  <c r="D1038" i="1"/>
  <c r="C1038" i="1"/>
  <c r="H1037" i="1"/>
  <c r="D1037" i="1"/>
  <c r="C1037" i="1"/>
  <c r="G1037" i="1" s="1"/>
  <c r="H1036" i="1"/>
  <c r="G1036" i="1"/>
  <c r="D1036" i="1"/>
  <c r="C1036" i="1"/>
  <c r="H1035" i="1"/>
  <c r="G1035" i="1"/>
  <c r="D1035" i="1"/>
  <c r="C1035" i="1"/>
  <c r="D1034" i="1"/>
  <c r="C1034" i="1"/>
  <c r="D1033" i="1"/>
  <c r="C1033" i="1"/>
  <c r="H1033" i="1" s="1"/>
  <c r="D1032" i="1"/>
  <c r="C1032" i="1"/>
  <c r="H1032" i="1" s="1"/>
  <c r="H1031" i="1"/>
  <c r="G1031" i="1"/>
  <c r="D1031" i="1"/>
  <c r="C1031" i="1"/>
  <c r="C1030" i="1"/>
  <c r="D1029" i="1"/>
  <c r="C1029" i="1"/>
  <c r="H1029" i="1" s="1"/>
  <c r="D1028" i="1"/>
  <c r="C1028" i="1"/>
  <c r="H1028" i="1" s="1"/>
  <c r="D1027" i="1"/>
  <c r="C1027" i="1"/>
  <c r="H1027" i="1" s="1"/>
  <c r="D1026" i="1"/>
  <c r="C1026" i="1"/>
  <c r="H1026" i="1" s="1"/>
  <c r="D1025" i="1"/>
  <c r="C1025" i="1"/>
  <c r="G1025" i="1" s="1"/>
  <c r="H1024" i="1"/>
  <c r="G1024" i="1"/>
  <c r="D1024" i="1"/>
  <c r="C1024"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D1015" i="1"/>
  <c r="C1015" i="1"/>
  <c r="H1014" i="1"/>
  <c r="G1014" i="1"/>
  <c r="D1014" i="1"/>
  <c r="C1014" i="1"/>
  <c r="D1013" i="1"/>
  <c r="C1013" i="1"/>
  <c r="D1012" i="1"/>
  <c r="C1012" i="1"/>
  <c r="H1011" i="1"/>
  <c r="G1011" i="1"/>
  <c r="D1011" i="1"/>
  <c r="C1011" i="1"/>
  <c r="H1010" i="1"/>
  <c r="G1010" i="1"/>
  <c r="D1010" i="1"/>
  <c r="C1010" i="1"/>
  <c r="H1009" i="1"/>
  <c r="G1009" i="1"/>
  <c r="D1009" i="1"/>
  <c r="C1009" i="1"/>
  <c r="D1008" i="1"/>
  <c r="C1008" i="1"/>
  <c r="H1008" i="1" s="1"/>
  <c r="D1007" i="1"/>
  <c r="C1007" i="1"/>
  <c r="H1007" i="1" s="1"/>
  <c r="D1006" i="1"/>
  <c r="C1006" i="1"/>
  <c r="H1005" i="1"/>
  <c r="G1005" i="1"/>
  <c r="D1005" i="1"/>
  <c r="C1005" i="1"/>
  <c r="D1004" i="1"/>
  <c r="C1004" i="1"/>
  <c r="H1004" i="1" s="1"/>
  <c r="D1003" i="1"/>
  <c r="C1003" i="1"/>
  <c r="H1003" i="1" s="1"/>
  <c r="D1002" i="1"/>
  <c r="C1002" i="1"/>
  <c r="H1002" i="1" s="1"/>
  <c r="G1001" i="1"/>
  <c r="D1001" i="1"/>
  <c r="H1001" i="1" s="1"/>
  <c r="C1001" i="1"/>
  <c r="D1000" i="1"/>
  <c r="C1000" i="1"/>
  <c r="H1000" i="1" s="1"/>
  <c r="D999" i="1"/>
  <c r="C999" i="1"/>
  <c r="H999" i="1" s="1"/>
  <c r="D998" i="1"/>
  <c r="C998" i="1"/>
  <c r="H998" i="1" s="1"/>
  <c r="D997" i="1"/>
  <c r="D996" i="1"/>
  <c r="C996" i="1"/>
  <c r="H996" i="1" s="1"/>
  <c r="D995" i="1"/>
  <c r="C995" i="1"/>
  <c r="H995" i="1" s="1"/>
  <c r="H994" i="1"/>
  <c r="G994" i="1"/>
  <c r="D994" i="1"/>
  <c r="C994" i="1"/>
  <c r="D993" i="1"/>
  <c r="C993" i="1"/>
  <c r="H993" i="1" s="1"/>
  <c r="H992" i="1"/>
  <c r="G992" i="1"/>
  <c r="D992" i="1"/>
  <c r="C992" i="1"/>
  <c r="D991" i="1"/>
  <c r="D989" i="1"/>
  <c r="C989" i="1"/>
  <c r="H989" i="1" s="1"/>
  <c r="D988" i="1"/>
  <c r="G988" i="1" s="1"/>
  <c r="C988" i="1"/>
  <c r="H988" i="1" s="1"/>
  <c r="D987" i="1"/>
  <c r="H987" i="1" s="1"/>
  <c r="C987"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D868" i="1"/>
  <c r="C868" i="1"/>
  <c r="H868" i="1" s="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D835" i="1"/>
  <c r="C835" i="1"/>
  <c r="H835" i="1" s="1"/>
  <c r="D834" i="1"/>
  <c r="C834" i="1"/>
  <c r="H834" i="1" s="1"/>
  <c r="H833" i="1"/>
  <c r="D833" i="1"/>
  <c r="C833" i="1"/>
  <c r="G833" i="1" s="1"/>
  <c r="H832" i="1"/>
  <c r="G832" i="1"/>
  <c r="D832" i="1"/>
  <c r="C832" i="1"/>
  <c r="G831" i="1"/>
  <c r="D831" i="1"/>
  <c r="H831" i="1" s="1"/>
  <c r="C831" i="1"/>
  <c r="H830" i="1"/>
  <c r="G830" i="1"/>
  <c r="D830" i="1"/>
  <c r="C830" i="1"/>
  <c r="H829" i="1"/>
  <c r="G829" i="1"/>
  <c r="D829" i="1"/>
  <c r="C829" i="1"/>
  <c r="H828" i="1"/>
  <c r="G828" i="1"/>
  <c r="D828" i="1"/>
  <c r="C828" i="1"/>
  <c r="D827" i="1"/>
  <c r="C827" i="1"/>
  <c r="H827" i="1" s="1"/>
  <c r="H826" i="1"/>
  <c r="G826" i="1"/>
  <c r="D826" i="1"/>
  <c r="C826" i="1"/>
  <c r="H825" i="1"/>
  <c r="G825" i="1"/>
  <c r="D825" i="1"/>
  <c r="C825" i="1"/>
  <c r="H824" i="1"/>
  <c r="G824" i="1"/>
  <c r="D824" i="1"/>
  <c r="C824" i="1"/>
  <c r="D823" i="1"/>
  <c r="C823" i="1"/>
  <c r="H823" i="1" s="1"/>
  <c r="D822" i="1"/>
  <c r="G822" i="1" s="1"/>
  <c r="C822" i="1"/>
  <c r="D821" i="1"/>
  <c r="G821" i="1" s="1"/>
  <c r="C821" i="1"/>
  <c r="H820" i="1"/>
  <c r="G820" i="1"/>
  <c r="D820" i="1"/>
  <c r="C820" i="1"/>
  <c r="H819" i="1"/>
  <c r="G819" i="1"/>
  <c r="D819" i="1"/>
  <c r="C819" i="1"/>
  <c r="H818" i="1"/>
  <c r="G818" i="1"/>
  <c r="D818" i="1"/>
  <c r="C818" i="1"/>
  <c r="H817" i="1"/>
  <c r="G817" i="1"/>
  <c r="D817" i="1"/>
  <c r="C817" i="1"/>
  <c r="D816" i="1"/>
  <c r="C816" i="1"/>
  <c r="H816" i="1" s="1"/>
  <c r="H815" i="1"/>
  <c r="G815" i="1"/>
  <c r="D815" i="1"/>
  <c r="C815" i="1"/>
  <c r="H814" i="1"/>
  <c r="G814" i="1"/>
  <c r="D814" i="1"/>
  <c r="C814" i="1"/>
  <c r="H813" i="1"/>
  <c r="G813" i="1"/>
  <c r="D813" i="1"/>
  <c r="C813" i="1"/>
  <c r="D812" i="1"/>
  <c r="C812" i="1"/>
  <c r="H812" i="1" s="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D799" i="1"/>
  <c r="C799" i="1"/>
  <c r="D798" i="1"/>
  <c r="C798" i="1"/>
  <c r="D797" i="1"/>
  <c r="C797" i="1"/>
  <c r="D796" i="1"/>
  <c r="C796" i="1"/>
  <c r="H795" i="1"/>
  <c r="G795" i="1"/>
  <c r="D795" i="1"/>
  <c r="C795" i="1"/>
  <c r="D794" i="1"/>
  <c r="C794" i="1"/>
  <c r="D793" i="1"/>
  <c r="C793" i="1"/>
  <c r="H792" i="1"/>
  <c r="G792" i="1"/>
  <c r="D792" i="1"/>
  <c r="C792" i="1"/>
  <c r="H791" i="1"/>
  <c r="G791" i="1"/>
  <c r="D791" i="1"/>
  <c r="C791" i="1"/>
  <c r="D790" i="1"/>
  <c r="C790" i="1"/>
  <c r="G790" i="1" s="1"/>
  <c r="D789" i="1"/>
  <c r="C789" i="1"/>
  <c r="H789" i="1" s="1"/>
  <c r="D788" i="1"/>
  <c r="G788" i="1" s="1"/>
  <c r="C788" i="1"/>
  <c r="H788" i="1" s="1"/>
  <c r="D787" i="1"/>
  <c r="C787" i="1"/>
  <c r="H786" i="1"/>
  <c r="G786" i="1"/>
  <c r="D786" i="1"/>
  <c r="C786" i="1"/>
  <c r="D785" i="1"/>
  <c r="C785" i="1"/>
  <c r="H785" i="1" s="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D766" i="1"/>
  <c r="C766" i="1"/>
  <c r="H765" i="1"/>
  <c r="G765" i="1"/>
  <c r="D765" i="1"/>
  <c r="C765" i="1"/>
  <c r="D764" i="1"/>
  <c r="C764" i="1"/>
  <c r="G764" i="1" s="1"/>
  <c r="H763" i="1"/>
  <c r="G763" i="1"/>
  <c r="D763" i="1"/>
  <c r="C763" i="1"/>
  <c r="H762" i="1"/>
  <c r="G762" i="1"/>
  <c r="D762" i="1"/>
  <c r="C762" i="1"/>
  <c r="H761" i="1"/>
  <c r="G761" i="1"/>
  <c r="D761" i="1"/>
  <c r="C761" i="1"/>
  <c r="H760" i="1"/>
  <c r="G760" i="1"/>
  <c r="D760" i="1"/>
  <c r="C760" i="1"/>
  <c r="D759" i="1"/>
  <c r="C759" i="1"/>
  <c r="H758" i="1"/>
  <c r="G758" i="1"/>
  <c r="D758" i="1"/>
  <c r="C758" i="1"/>
  <c r="H757" i="1"/>
  <c r="D757" i="1"/>
  <c r="C757" i="1"/>
  <c r="D756" i="1"/>
  <c r="C756" i="1"/>
  <c r="D755" i="1"/>
  <c r="C755" i="1"/>
  <c r="H754" i="1"/>
  <c r="G754" i="1"/>
  <c r="D754" i="1"/>
  <c r="C754" i="1"/>
  <c r="D753" i="1"/>
  <c r="C753" i="1"/>
  <c r="H753" i="1" s="1"/>
  <c r="D752" i="1"/>
  <c r="G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8" i="1"/>
  <c r="G718" i="1"/>
  <c r="D718" i="1"/>
  <c r="C718" i="1"/>
  <c r="H717" i="1"/>
  <c r="G717" i="1"/>
  <c r="D717" i="1"/>
  <c r="C717" i="1"/>
  <c r="G716" i="1"/>
  <c r="D716" i="1"/>
  <c r="C716" i="1"/>
  <c r="H716" i="1" s="1"/>
  <c r="D715" i="1"/>
  <c r="C715" i="1"/>
  <c r="H715" i="1" s="1"/>
  <c r="D714" i="1"/>
  <c r="C714" i="1"/>
  <c r="H714" i="1" s="1"/>
  <c r="D713" i="1"/>
  <c r="C713" i="1"/>
  <c r="H713" i="1" s="1"/>
  <c r="H712" i="1"/>
  <c r="G712" i="1"/>
  <c r="D712" i="1"/>
  <c r="C712" i="1"/>
  <c r="D711" i="1"/>
  <c r="C711" i="1"/>
  <c r="H711" i="1" s="1"/>
  <c r="D710" i="1"/>
  <c r="C710"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D663" i="1"/>
  <c r="C663" i="1"/>
  <c r="H663" i="1" s="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D648" i="1"/>
  <c r="C648" i="1"/>
  <c r="G648" i="1" s="1"/>
  <c r="H647" i="1"/>
  <c r="G647" i="1"/>
  <c r="D647" i="1"/>
  <c r="C647" i="1"/>
  <c r="D646" i="1"/>
  <c r="H646" i="1" s="1"/>
  <c r="C646" i="1"/>
  <c r="D645" i="1"/>
  <c r="D644" i="1"/>
  <c r="C644" i="1"/>
  <c r="D643" i="1"/>
  <c r="C643" i="1"/>
  <c r="H643" i="1" s="1"/>
  <c r="H642" i="1"/>
  <c r="G642" i="1"/>
  <c r="D642" i="1"/>
  <c r="C642" i="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C578" i="1"/>
  <c r="H578" i="1" s="1"/>
  <c r="H577" i="1"/>
  <c r="G577" i="1"/>
  <c r="D577" i="1"/>
  <c r="C577" i="1"/>
  <c r="H576" i="1"/>
  <c r="G576" i="1"/>
  <c r="D576" i="1"/>
  <c r="C576"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D533" i="1"/>
  <c r="H533" i="1" s="1"/>
  <c r="C533"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D481" i="1"/>
  <c r="C481" i="1"/>
  <c r="H480" i="1"/>
  <c r="G480" i="1"/>
  <c r="D480" i="1"/>
  <c r="C480"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H413" i="1" s="1"/>
  <c r="D412" i="1"/>
  <c r="C412" i="1"/>
  <c r="H412" i="1" s="1"/>
  <c r="D411" i="1"/>
  <c r="C411" i="1"/>
  <c r="H411" i="1" s="1"/>
  <c r="H406" i="1"/>
  <c r="G406" i="1"/>
  <c r="D406" i="1"/>
  <c r="C406" i="1"/>
  <c r="H405" i="1"/>
  <c r="G405" i="1"/>
  <c r="D405" i="1"/>
  <c r="C405" i="1"/>
  <c r="H404" i="1"/>
  <c r="G404" i="1"/>
  <c r="D404" i="1"/>
  <c r="C404" i="1"/>
  <c r="H401" i="1"/>
  <c r="G401" i="1"/>
  <c r="D401" i="1"/>
  <c r="C401" i="1"/>
  <c r="D400" i="1"/>
  <c r="C400" i="1"/>
  <c r="H399" i="1"/>
  <c r="G399" i="1"/>
  <c r="D399" i="1"/>
  <c r="C399" i="1"/>
  <c r="H398" i="1"/>
  <c r="G398" i="1"/>
  <c r="D398" i="1"/>
  <c r="C398"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C388" i="1"/>
  <c r="H387" i="1"/>
  <c r="G387" i="1"/>
  <c r="D387" i="1"/>
  <c r="C387"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D376" i="1"/>
  <c r="C376" i="1"/>
  <c r="H375" i="1"/>
  <c r="G375" i="1"/>
  <c r="D375" i="1"/>
  <c r="C375" i="1"/>
  <c r="D374" i="1"/>
  <c r="C374" i="1"/>
  <c r="H374" i="1" s="1"/>
  <c r="D373" i="1"/>
  <c r="C373" i="1"/>
  <c r="H373" i="1" s="1"/>
  <c r="H372" i="1"/>
  <c r="G372" i="1"/>
  <c r="D372" i="1"/>
  <c r="C372" i="1"/>
  <c r="D371" i="1"/>
  <c r="C371" i="1"/>
  <c r="H371" i="1" s="1"/>
  <c r="D370" i="1"/>
  <c r="C370" i="1"/>
  <c r="H370" i="1" s="1"/>
  <c r="H369" i="1"/>
  <c r="G369" i="1"/>
  <c r="D369" i="1"/>
  <c r="C369" i="1"/>
  <c r="D368" i="1"/>
  <c r="G368" i="1" s="1"/>
  <c r="C368" i="1"/>
  <c r="D367" i="1"/>
  <c r="C367" i="1"/>
  <c r="H367" i="1" s="1"/>
  <c r="D366" i="1"/>
  <c r="C366" i="1"/>
  <c r="H366" i="1" s="1"/>
  <c r="D365" i="1"/>
  <c r="C365" i="1"/>
  <c r="H365" i="1" s="1"/>
  <c r="D364" i="1"/>
  <c r="C364" i="1"/>
  <c r="H364" i="1" s="1"/>
  <c r="H363" i="1"/>
  <c r="G363" i="1"/>
  <c r="D363" i="1"/>
  <c r="C363" i="1"/>
  <c r="H362" i="1"/>
  <c r="G362" i="1"/>
  <c r="D362" i="1"/>
  <c r="C362" i="1"/>
  <c r="D361" i="1"/>
  <c r="C361" i="1"/>
  <c r="H361" i="1" s="1"/>
  <c r="H360" i="1"/>
  <c r="G360" i="1"/>
  <c r="D360" i="1"/>
  <c r="C360" i="1"/>
  <c r="D359" i="1"/>
  <c r="H357" i="1"/>
  <c r="G357" i="1"/>
  <c r="D357" i="1"/>
  <c r="C357" i="1"/>
  <c r="H356" i="1"/>
  <c r="G356" i="1"/>
  <c r="D356" i="1"/>
  <c r="C356" i="1"/>
  <c r="D355" i="1"/>
  <c r="C355" i="1"/>
  <c r="H355" i="1" s="1"/>
  <c r="G354" i="1"/>
  <c r="D354" i="1"/>
  <c r="C354" i="1"/>
  <c r="H354" i="1" s="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G318" i="1"/>
  <c r="D318" i="1"/>
  <c r="H318" i="1" s="1"/>
  <c r="C318" i="1"/>
  <c r="H317" i="1"/>
  <c r="G317" i="1"/>
  <c r="D317" i="1"/>
  <c r="C317" i="1"/>
  <c r="H316" i="1"/>
  <c r="G316" i="1"/>
  <c r="D316" i="1"/>
  <c r="C316" i="1"/>
  <c r="H315" i="1"/>
  <c r="G315" i="1"/>
  <c r="D315" i="1"/>
  <c r="C315" i="1"/>
  <c r="H314" i="1"/>
  <c r="G314" i="1"/>
  <c r="D314" i="1"/>
  <c r="C314" i="1"/>
  <c r="H313" i="1"/>
  <c r="G313" i="1"/>
  <c r="D313" i="1"/>
  <c r="C313" i="1"/>
  <c r="G312" i="1"/>
  <c r="D312" i="1"/>
  <c r="H312" i="1" s="1"/>
  <c r="C312" i="1"/>
  <c r="D311" i="1"/>
  <c r="H311" i="1" s="1"/>
  <c r="C311" i="1"/>
  <c r="H310" i="1"/>
  <c r="G310" i="1"/>
  <c r="D310" i="1"/>
  <c r="C310" i="1"/>
  <c r="H309" i="1"/>
  <c r="G309" i="1"/>
  <c r="D309" i="1"/>
  <c r="C309" i="1"/>
  <c r="H308" i="1"/>
  <c r="G308" i="1"/>
  <c r="D308" i="1"/>
  <c r="C308"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D290" i="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D279" i="1"/>
  <c r="C279" i="1"/>
  <c r="H279" i="1" s="1"/>
  <c r="D278" i="1"/>
  <c r="C278" i="1"/>
  <c r="H278" i="1" s="1"/>
  <c r="D277" i="1"/>
  <c r="C277" i="1"/>
  <c r="D276" i="1"/>
  <c r="C276" i="1"/>
  <c r="H276" i="1" s="1"/>
  <c r="C275" i="1"/>
  <c r="H274" i="1"/>
  <c r="G274" i="1"/>
  <c r="D274" i="1"/>
  <c r="C274" i="1"/>
  <c r="D273" i="1"/>
  <c r="C273" i="1"/>
  <c r="H272" i="1"/>
  <c r="G272" i="1"/>
  <c r="D272" i="1"/>
  <c r="C272" i="1"/>
  <c r="H271" i="1"/>
  <c r="G271" i="1"/>
  <c r="D271" i="1"/>
  <c r="C271" i="1"/>
  <c r="D270" i="1"/>
  <c r="C270" i="1"/>
  <c r="H270" i="1" s="1"/>
  <c r="D269" i="1"/>
  <c r="H268" i="1"/>
  <c r="G268" i="1"/>
  <c r="D268" i="1"/>
  <c r="C268" i="1"/>
  <c r="D267" i="1"/>
  <c r="C267" i="1"/>
  <c r="H267" i="1" s="1"/>
  <c r="H266" i="1"/>
  <c r="G266" i="1"/>
  <c r="D266" i="1"/>
  <c r="C266" i="1"/>
  <c r="D265" i="1"/>
  <c r="H265" i="1" s="1"/>
  <c r="C265" i="1"/>
  <c r="D264" i="1"/>
  <c r="D263" i="1"/>
  <c r="C263" i="1"/>
  <c r="H263" i="1" s="1"/>
  <c r="H262" i="1"/>
  <c r="G262" i="1"/>
  <c r="D262" i="1"/>
  <c r="C262" i="1"/>
  <c r="D261" i="1"/>
  <c r="C261" i="1"/>
  <c r="H261" i="1" s="1"/>
  <c r="D260" i="1"/>
  <c r="C260" i="1"/>
  <c r="H260" i="1" s="1"/>
  <c r="D258" i="1"/>
  <c r="C258" i="1"/>
  <c r="D257" i="1"/>
  <c r="C257" i="1"/>
  <c r="H257" i="1" s="1"/>
  <c r="D256" i="1"/>
  <c r="C256"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7" i="1"/>
  <c r="C247" i="1"/>
  <c r="D246" i="1"/>
  <c r="C246" i="1"/>
  <c r="D245" i="1"/>
  <c r="C245" i="1"/>
  <c r="D244" i="1"/>
  <c r="C244" i="1"/>
  <c r="H244" i="1" s="1"/>
  <c r="D243" i="1"/>
  <c r="C243" i="1"/>
  <c r="D242" i="1"/>
  <c r="C242" i="1"/>
  <c r="H242" i="1" s="1"/>
  <c r="D241" i="1"/>
  <c r="C241" i="1"/>
  <c r="H241" i="1" s="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D233" i="1"/>
  <c r="C233" i="1"/>
  <c r="H233" i="1" s="1"/>
  <c r="D232" i="1"/>
  <c r="C232" i="1"/>
  <c r="H232" i="1" s="1"/>
  <c r="H231" i="1"/>
  <c r="G231" i="1"/>
  <c r="D231" i="1"/>
  <c r="C231" i="1"/>
  <c r="H230" i="1"/>
  <c r="G230" i="1"/>
  <c r="D230" i="1"/>
  <c r="C230" i="1"/>
  <c r="D229" i="1"/>
  <c r="C229" i="1"/>
  <c r="D228" i="1"/>
  <c r="C228"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19" i="1"/>
  <c r="C219" i="1"/>
  <c r="H219" i="1" s="1"/>
  <c r="D218" i="1"/>
  <c r="C218" i="1"/>
  <c r="H218" i="1" s="1"/>
  <c r="D217" i="1"/>
  <c r="C217" i="1"/>
  <c r="H217" i="1" s="1"/>
  <c r="D216" i="1"/>
  <c r="H216" i="1" s="1"/>
  <c r="C216" i="1"/>
  <c r="D215" i="1"/>
  <c r="C215" i="1"/>
  <c r="H215" i="1" s="1"/>
  <c r="D214" i="1"/>
  <c r="C214" i="1"/>
  <c r="H213" i="1"/>
  <c r="G213" i="1"/>
  <c r="D213" i="1"/>
  <c r="C213" i="1"/>
  <c r="D212" i="1"/>
  <c r="C212" i="1"/>
  <c r="H212" i="1" s="1"/>
  <c r="H210" i="1"/>
  <c r="G210" i="1"/>
  <c r="D210" i="1"/>
  <c r="C210" i="1"/>
  <c r="D209" i="1"/>
  <c r="C209" i="1"/>
  <c r="H209" i="1" s="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D190" i="1"/>
  <c r="C190" i="1"/>
  <c r="H190" i="1" s="1"/>
  <c r="D189" i="1"/>
  <c r="C189" i="1"/>
  <c r="H189" i="1" s="1"/>
  <c r="D188" i="1"/>
  <c r="C188" i="1"/>
  <c r="H188" i="1" s="1"/>
  <c r="D187" i="1"/>
  <c r="C187" i="1"/>
  <c r="D186" i="1"/>
  <c r="C186" i="1"/>
  <c r="H186" i="1" s="1"/>
  <c r="D185" i="1"/>
  <c r="C185" i="1"/>
  <c r="D183" i="1"/>
  <c r="C183" i="1"/>
  <c r="H183" i="1" s="1"/>
  <c r="G182" i="1"/>
  <c r="D182" i="1"/>
  <c r="C182" i="1"/>
  <c r="H182" i="1" s="1"/>
  <c r="D181" i="1"/>
  <c r="C181" i="1"/>
  <c r="D180" i="1"/>
  <c r="C180" i="1"/>
  <c r="D179" i="1"/>
  <c r="C179" i="1"/>
  <c r="D178" i="1"/>
  <c r="C178" i="1"/>
  <c r="D177" i="1"/>
  <c r="C177" i="1"/>
  <c r="D176" i="1"/>
  <c r="C176" i="1"/>
  <c r="D175" i="1"/>
  <c r="C175" i="1"/>
  <c r="D174" i="1"/>
  <c r="C174" i="1"/>
  <c r="D173" i="1"/>
  <c r="C173" i="1"/>
  <c r="D172" i="1"/>
  <c r="C172" i="1"/>
  <c r="H171" i="1"/>
  <c r="G171" i="1"/>
  <c r="D171" i="1"/>
  <c r="C171" i="1"/>
  <c r="D170" i="1"/>
  <c r="C170" i="1"/>
  <c r="D169" i="1"/>
  <c r="C169" i="1"/>
  <c r="H169" i="1" s="1"/>
  <c r="D168" i="1"/>
  <c r="C168" i="1"/>
  <c r="D167" i="1"/>
  <c r="C167" i="1"/>
  <c r="D166" i="1"/>
  <c r="C166" i="1"/>
  <c r="H166" i="1" s="1"/>
  <c r="D165" i="1"/>
  <c r="C165" i="1"/>
  <c r="H165" i="1" s="1"/>
  <c r="H164" i="1"/>
  <c r="G164" i="1"/>
  <c r="D164" i="1"/>
  <c r="C164" i="1"/>
  <c r="D163" i="1"/>
  <c r="C163" i="1"/>
  <c r="H163" i="1" s="1"/>
  <c r="D162" i="1"/>
  <c r="C162" i="1"/>
  <c r="D161" i="1"/>
  <c r="C161" i="1"/>
  <c r="H161" i="1" s="1"/>
  <c r="D160" i="1"/>
  <c r="C160" i="1"/>
  <c r="D158" i="1"/>
  <c r="H158" i="1" s="1"/>
  <c r="C158" i="1"/>
  <c r="D157" i="1"/>
  <c r="C157" i="1"/>
  <c r="H157" i="1" s="1"/>
  <c r="H156" i="1"/>
  <c r="G156" i="1"/>
  <c r="D156" i="1"/>
  <c r="C156" i="1"/>
  <c r="D155" i="1"/>
  <c r="C155" i="1"/>
  <c r="D154" i="1"/>
  <c r="C154" i="1"/>
  <c r="D153" i="1"/>
  <c r="C153" i="1"/>
  <c r="D152" i="1"/>
  <c r="C152" i="1"/>
  <c r="H152" i="1" s="1"/>
  <c r="H151" i="1"/>
  <c r="G151" i="1"/>
  <c r="D151" i="1"/>
  <c r="C151"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D133" i="1"/>
  <c r="C133" i="1"/>
  <c r="D132" i="1"/>
  <c r="C132" i="1"/>
  <c r="G132" i="1" s="1"/>
  <c r="D131" i="1"/>
  <c r="C131" i="1"/>
  <c r="C130" i="1"/>
  <c r="H128" i="1"/>
  <c r="G128" i="1"/>
  <c r="D128" i="1"/>
  <c r="C128" i="1"/>
  <c r="H127" i="1"/>
  <c r="G127" i="1"/>
  <c r="D127" i="1"/>
  <c r="C127" i="1"/>
  <c r="H126" i="1"/>
  <c r="G126" i="1"/>
  <c r="D126" i="1"/>
  <c r="C126" i="1"/>
  <c r="H125" i="1"/>
  <c r="G125" i="1"/>
  <c r="D125" i="1"/>
  <c r="C125" i="1"/>
  <c r="H124" i="1"/>
  <c r="G124" i="1"/>
  <c r="D124" i="1"/>
  <c r="C124" i="1"/>
  <c r="D123" i="1"/>
  <c r="C123" i="1"/>
  <c r="H122" i="1"/>
  <c r="G122" i="1"/>
  <c r="D122" i="1"/>
  <c r="C122"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D109" i="1"/>
  <c r="C109" i="1"/>
  <c r="H109" i="1" s="1"/>
  <c r="D108" i="1"/>
  <c r="C108" i="1"/>
  <c r="H108" i="1" s="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D85" i="1"/>
  <c r="C85" i="1"/>
  <c r="H85" i="1" s="1"/>
  <c r="H84" i="1"/>
  <c r="G84" i="1"/>
  <c r="D84" i="1"/>
  <c r="C84" i="1"/>
  <c r="H83" i="1"/>
  <c r="G83" i="1"/>
  <c r="D83" i="1"/>
  <c r="C83" i="1"/>
  <c r="H82" i="1"/>
  <c r="G82" i="1"/>
  <c r="D82" i="1"/>
  <c r="C82" i="1"/>
  <c r="H81" i="1"/>
  <c r="G81" i="1"/>
  <c r="D81" i="1"/>
  <c r="C81" i="1"/>
  <c r="H80" i="1"/>
  <c r="G80" i="1"/>
  <c r="D80" i="1"/>
  <c r="C80" i="1"/>
  <c r="D79" i="1"/>
  <c r="C79" i="1"/>
  <c r="H79" i="1" s="1"/>
  <c r="D78" i="1"/>
  <c r="H77" i="1"/>
  <c r="G77" i="1"/>
  <c r="D77" i="1"/>
  <c r="C77" i="1"/>
  <c r="D76" i="1"/>
  <c r="C76" i="1"/>
  <c r="H76" i="1" s="1"/>
  <c r="H75" i="1"/>
  <c r="G75" i="1"/>
  <c r="D75" i="1"/>
  <c r="C75" i="1"/>
  <c r="D74" i="1"/>
  <c r="C74"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C59" i="1"/>
  <c r="H59" i="1" s="1"/>
  <c r="D58" i="1"/>
  <c r="C58" i="1"/>
  <c r="H58" i="1" s="1"/>
  <c r="H57" i="1"/>
  <c r="G57" i="1"/>
  <c r="D57" i="1"/>
  <c r="C57" i="1"/>
  <c r="H56" i="1"/>
  <c r="G56" i="1"/>
  <c r="D56" i="1"/>
  <c r="C56" i="1"/>
  <c r="H55" i="1"/>
  <c r="G55" i="1"/>
  <c r="D55" i="1"/>
  <c r="C55" i="1"/>
  <c r="D54" i="1"/>
  <c r="C54" i="1"/>
  <c r="D53" i="1"/>
  <c r="C53" i="1"/>
  <c r="H52" i="1"/>
  <c r="G52" i="1"/>
  <c r="D52" i="1"/>
  <c r="C52" i="1"/>
  <c r="H51" i="1"/>
  <c r="G51" i="1"/>
  <c r="D51" i="1"/>
  <c r="C51" i="1"/>
  <c r="C50" i="1"/>
  <c r="H49" i="1"/>
  <c r="G49" i="1"/>
  <c r="D49" i="1"/>
  <c r="C49" i="1"/>
  <c r="D48" i="1"/>
  <c r="C48" i="1"/>
  <c r="H48" i="1" s="1"/>
  <c r="D47" i="1"/>
  <c r="C47" i="1"/>
  <c r="H47" i="1" s="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D32" i="1"/>
  <c r="G32" i="1" s="1"/>
  <c r="C32" i="1"/>
  <c r="H31" i="1"/>
  <c r="G31" i="1"/>
  <c r="D31" i="1"/>
  <c r="C31" i="1"/>
  <c r="H30" i="1"/>
  <c r="G30" i="1"/>
  <c r="D30" i="1"/>
  <c r="C30" i="1"/>
  <c r="H29" i="1"/>
  <c r="G29" i="1"/>
  <c r="D29" i="1"/>
  <c r="C29" i="1"/>
  <c r="H28" i="1"/>
  <c r="G28" i="1"/>
  <c r="D28" i="1"/>
  <c r="C28" i="1"/>
  <c r="H27" i="1"/>
  <c r="G27" i="1"/>
  <c r="D27" i="1"/>
  <c r="C27" i="1"/>
  <c r="H26" i="1"/>
  <c r="G26" i="1"/>
  <c r="D26" i="1"/>
  <c r="C26"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D130" i="1" l="1"/>
  <c r="H130" i="1" s="1"/>
  <c r="D1469" i="1"/>
  <c r="H1469" i="1" s="1"/>
  <c r="I31" i="3"/>
  <c r="G1467" i="1"/>
  <c r="G1463" i="1"/>
  <c r="E22" i="7"/>
  <c r="E26" i="9"/>
  <c r="B26" i="9" s="1"/>
  <c r="G1469" i="1"/>
  <c r="G1475" i="1"/>
  <c r="H1476" i="1"/>
  <c r="I1476" i="1" s="1"/>
  <c r="G1454" i="1"/>
  <c r="H1456" i="1"/>
  <c r="H1264" i="1"/>
  <c r="G1227" i="1"/>
  <c r="H1227" i="1"/>
  <c r="G1228" i="1"/>
  <c r="H1223" i="1"/>
  <c r="H1273" i="1"/>
  <c r="H1263" i="1"/>
  <c r="F258" i="5"/>
  <c r="C1235" i="1"/>
  <c r="G1235" i="1" s="1"/>
  <c r="H1235" i="1"/>
  <c r="H1237" i="1"/>
  <c r="F259" i="5"/>
  <c r="C1236" i="1"/>
  <c r="H1236" i="1" s="1"/>
  <c r="G1217" i="1"/>
  <c r="G1166" i="1"/>
  <c r="G1151" i="1"/>
  <c r="F170" i="5"/>
  <c r="G1129" i="1"/>
  <c r="G1127" i="1"/>
  <c r="H1116" i="1"/>
  <c r="H1113" i="1"/>
  <c r="C1066" i="1"/>
  <c r="H1066" i="1" s="1"/>
  <c r="G1064" i="1"/>
  <c r="G1061" i="1"/>
  <c r="H1025" i="1"/>
  <c r="G999" i="1"/>
  <c r="G996" i="1"/>
  <c r="G989" i="1"/>
  <c r="G1274" i="1"/>
  <c r="G1273" i="1"/>
  <c r="G1266" i="1"/>
  <c r="G1264" i="1"/>
  <c r="G1247" i="1"/>
  <c r="G1244" i="1"/>
  <c r="G1241" i="1"/>
  <c r="G1237" i="1"/>
  <c r="G1230" i="1"/>
  <c r="G1229" i="1"/>
  <c r="E245" i="5"/>
  <c r="D1222" i="1" s="1"/>
  <c r="E279" i="9"/>
  <c r="B279" i="9" s="1"/>
  <c r="H1224" i="1"/>
  <c r="F246" i="5"/>
  <c r="F242" i="5"/>
  <c r="H1217" i="1"/>
  <c r="F224" i="5"/>
  <c r="E290" i="9"/>
  <c r="B290" i="9" s="1"/>
  <c r="H1154" i="1"/>
  <c r="H1161" i="1"/>
  <c r="H1127" i="1"/>
  <c r="H1124" i="1"/>
  <c r="F146" i="5"/>
  <c r="E287" i="9"/>
  <c r="B287" i="9" s="1"/>
  <c r="G1123" i="1"/>
  <c r="G1112" i="1"/>
  <c r="F134" i="5"/>
  <c r="G1113" i="1"/>
  <c r="F88" i="5"/>
  <c r="H1056" i="1"/>
  <c r="F78" i="5"/>
  <c r="G1034" i="1"/>
  <c r="F56" i="5"/>
  <c r="G1030" i="1"/>
  <c r="G1032" i="1"/>
  <c r="G1023" i="1"/>
  <c r="F45" i="5"/>
  <c r="G1018" i="1"/>
  <c r="G1013" i="1"/>
  <c r="G1015" i="1"/>
  <c r="G1012" i="1"/>
  <c r="F29" i="5"/>
  <c r="H1006" i="1"/>
  <c r="H997" i="1"/>
  <c r="F19" i="5"/>
  <c r="E12" i="5"/>
  <c r="D990" i="1" s="1"/>
  <c r="G987" i="1"/>
  <c r="D986" i="1"/>
  <c r="F8" i="5"/>
  <c r="G1278" i="1"/>
  <c r="G1271" i="1"/>
  <c r="G1265" i="1"/>
  <c r="G1262" i="1"/>
  <c r="G1239" i="1"/>
  <c r="G1232" i="1"/>
  <c r="D245" i="5"/>
  <c r="G1223" i="1"/>
  <c r="G1224" i="1"/>
  <c r="G1219" i="1"/>
  <c r="G1220" i="1"/>
  <c r="G1218" i="1"/>
  <c r="H1216" i="1"/>
  <c r="G1216" i="1"/>
  <c r="F239" i="5"/>
  <c r="G1201" i="1"/>
  <c r="G1203" i="1"/>
  <c r="D206" i="5"/>
  <c r="G1165" i="1"/>
  <c r="G1163" i="1"/>
  <c r="G1156" i="1"/>
  <c r="G1154" i="1"/>
  <c r="G1155" i="1"/>
  <c r="G1141" i="1"/>
  <c r="G1137" i="1"/>
  <c r="G1124" i="1"/>
  <c r="G1119" i="1"/>
  <c r="F135" i="5"/>
  <c r="H1112" i="1"/>
  <c r="G1082" i="1"/>
  <c r="D87" i="5"/>
  <c r="G1068" i="1"/>
  <c r="G1062" i="1"/>
  <c r="G1056" i="1"/>
  <c r="G1039" i="1"/>
  <c r="H1034" i="1"/>
  <c r="G1033" i="1"/>
  <c r="G1029" i="1"/>
  <c r="G1028" i="1"/>
  <c r="H1023" i="1"/>
  <c r="G1027" i="1"/>
  <c r="G1026" i="1"/>
  <c r="H1013" i="1"/>
  <c r="H1015" i="1"/>
  <c r="H1012" i="1"/>
  <c r="G1007" i="1"/>
  <c r="G1008" i="1"/>
  <c r="G1006" i="1"/>
  <c r="G1004" i="1"/>
  <c r="G1003" i="1"/>
  <c r="G1002" i="1"/>
  <c r="G1000" i="1"/>
  <c r="G997" i="1"/>
  <c r="G998" i="1"/>
  <c r="D12" i="5"/>
  <c r="D7" i="5" s="1"/>
  <c r="G995" i="1"/>
  <c r="G991" i="1"/>
  <c r="G993" i="1"/>
  <c r="F13" i="5"/>
  <c r="C986" i="1"/>
  <c r="H1369" i="1"/>
  <c r="E311" i="4"/>
  <c r="D306" i="1" s="1"/>
  <c r="E283" i="9"/>
  <c r="B283" i="9" s="1"/>
  <c r="G1580" i="1"/>
  <c r="H1576" i="1"/>
  <c r="G1576" i="1"/>
  <c r="H1577" i="1"/>
  <c r="G1511" i="1"/>
  <c r="D24" i="8"/>
  <c r="C1499" i="1" s="1"/>
  <c r="H1499" i="1" s="1"/>
  <c r="G1509" i="1"/>
  <c r="H1508" i="1"/>
  <c r="G1507" i="1"/>
  <c r="H1505" i="1"/>
  <c r="H1504" i="1"/>
  <c r="G1503" i="1"/>
  <c r="H1501" i="1"/>
  <c r="G1499" i="1"/>
  <c r="G1500" i="1"/>
  <c r="G1493" i="1"/>
  <c r="D6" i="8"/>
  <c r="C1481" i="1" s="1"/>
  <c r="G1481" i="1" s="1"/>
  <c r="G1491" i="1"/>
  <c r="H1489" i="1"/>
  <c r="G1487" i="1"/>
  <c r="H1485" i="1"/>
  <c r="G1483" i="1"/>
  <c r="H256" i="1"/>
  <c r="H258" i="1"/>
  <c r="G646" i="1"/>
  <c r="H644" i="1"/>
  <c r="G1331" i="1"/>
  <c r="G1330" i="1"/>
  <c r="F75" i="6"/>
  <c r="G1368" i="1"/>
  <c r="G1363" i="1"/>
  <c r="F50" i="6"/>
  <c r="E35" i="6"/>
  <c r="G1339" i="1"/>
  <c r="F43" i="6"/>
  <c r="F39" i="6"/>
  <c r="H1376" i="1"/>
  <c r="H1379" i="1"/>
  <c r="H1375" i="1"/>
  <c r="H1374" i="1"/>
  <c r="H1373" i="1"/>
  <c r="H1372" i="1"/>
  <c r="G1369" i="1"/>
  <c r="G1360" i="1"/>
  <c r="G1364" i="1"/>
  <c r="G1344" i="1"/>
  <c r="G1346" i="1"/>
  <c r="G1337" i="1"/>
  <c r="G1342" i="1"/>
  <c r="G1333" i="1"/>
  <c r="G1334" i="1"/>
  <c r="E21" i="9"/>
  <c r="B21" i="9" s="1"/>
  <c r="G288" i="1"/>
  <c r="D643" i="4"/>
  <c r="C637" i="1" s="1"/>
  <c r="H821" i="1"/>
  <c r="G787" i="1"/>
  <c r="G784" i="1"/>
  <c r="G759" i="1"/>
  <c r="G756" i="1"/>
  <c r="H752" i="1"/>
  <c r="H709" i="1"/>
  <c r="E529" i="4"/>
  <c r="E420" i="4"/>
  <c r="D414" i="1" s="1"/>
  <c r="D479" i="1"/>
  <c r="G400" i="1"/>
  <c r="G307" i="1"/>
  <c r="E644" i="4"/>
  <c r="D638" i="1" s="1"/>
  <c r="E273" i="9"/>
  <c r="B273" i="9" s="1"/>
  <c r="H275" i="1"/>
  <c r="H269" i="1"/>
  <c r="G265" i="1"/>
  <c r="H243" i="1"/>
  <c r="G227" i="1"/>
  <c r="G228" i="1"/>
  <c r="H214" i="1"/>
  <c r="H187" i="1"/>
  <c r="G179" i="1"/>
  <c r="H155" i="1"/>
  <c r="G154" i="1"/>
  <c r="G113" i="1"/>
  <c r="E106" i="4"/>
  <c r="D102" i="1" s="1"/>
  <c r="F83" i="4"/>
  <c r="H53" i="1"/>
  <c r="G25" i="1"/>
  <c r="H25" i="1"/>
  <c r="H32" i="1"/>
  <c r="E7" i="4"/>
  <c r="D3" i="1" s="1"/>
  <c r="G3" i="1" s="1"/>
  <c r="G909" i="1"/>
  <c r="G816" i="1"/>
  <c r="G812" i="1"/>
  <c r="G785" i="1"/>
  <c r="H756" i="1"/>
  <c r="H755" i="1"/>
  <c r="G753" i="1"/>
  <c r="G715" i="1"/>
  <c r="G644" i="1"/>
  <c r="G578" i="1"/>
  <c r="G575" i="1"/>
  <c r="G574" i="1"/>
  <c r="G365" i="1"/>
  <c r="G355" i="1"/>
  <c r="F418" i="4"/>
  <c r="G276" i="1"/>
  <c r="G263" i="1"/>
  <c r="G258" i="1"/>
  <c r="G185" i="1"/>
  <c r="G169" i="1"/>
  <c r="F159" i="4"/>
  <c r="G150" i="1"/>
  <c r="G149" i="1"/>
  <c r="G79" i="1"/>
  <c r="E284" i="9"/>
  <c r="B284" i="9" s="1"/>
  <c r="H909" i="1"/>
  <c r="F236" i="9"/>
  <c r="B236" i="9" s="1"/>
  <c r="G835" i="1"/>
  <c r="H822" i="1"/>
  <c r="E67" i="9"/>
  <c r="B67" i="9" s="1"/>
  <c r="G799" i="1"/>
  <c r="G798" i="1"/>
  <c r="G797" i="1"/>
  <c r="G796" i="1"/>
  <c r="G794" i="1"/>
  <c r="G793" i="1"/>
  <c r="G789" i="1"/>
  <c r="E63" i="9"/>
  <c r="B63" i="9" s="1"/>
  <c r="G766" i="1"/>
  <c r="G757" i="1"/>
  <c r="G755" i="1"/>
  <c r="G719" i="1"/>
  <c r="H710" i="1"/>
  <c r="E528" i="4"/>
  <c r="D522" i="1" s="1"/>
  <c r="F581" i="4"/>
  <c r="H574" i="1"/>
  <c r="F580" i="4"/>
  <c r="H575" i="1"/>
  <c r="G532" i="1"/>
  <c r="G533" i="1"/>
  <c r="F538" i="4"/>
  <c r="E119" i="9"/>
  <c r="B119" i="9" s="1"/>
  <c r="D523" i="1"/>
  <c r="H479" i="1"/>
  <c r="F485" i="4"/>
  <c r="E94" i="9"/>
  <c r="B94" i="9" s="1"/>
  <c r="H481" i="1"/>
  <c r="G397" i="1"/>
  <c r="G388" i="1"/>
  <c r="F391" i="4"/>
  <c r="G386" i="1"/>
  <c r="G376" i="1"/>
  <c r="H368" i="1"/>
  <c r="F369" i="4"/>
  <c r="E363" i="4"/>
  <c r="D358" i="1" s="1"/>
  <c r="G311" i="1"/>
  <c r="G290" i="1"/>
  <c r="E643" i="4"/>
  <c r="D637" i="1" s="1"/>
  <c r="E73" i="9"/>
  <c r="B73" i="9" s="1"/>
  <c r="E71" i="9"/>
  <c r="B71" i="9" s="1"/>
  <c r="G277" i="1"/>
  <c r="F279" i="4"/>
  <c r="E70" i="9"/>
  <c r="B70" i="9" s="1"/>
  <c r="G273" i="1"/>
  <c r="F273" i="4"/>
  <c r="E69" i="9"/>
  <c r="B69" i="9" s="1"/>
  <c r="F264" i="4"/>
  <c r="E263" i="4"/>
  <c r="D259" i="1" s="1"/>
  <c r="G255" i="1"/>
  <c r="F259" i="4"/>
  <c r="E252" i="4"/>
  <c r="D248" i="1" s="1"/>
  <c r="E225" i="9"/>
  <c r="B225" i="9" s="1"/>
  <c r="G247" i="1"/>
  <c r="G246" i="1"/>
  <c r="G245" i="1"/>
  <c r="F247" i="4"/>
  <c r="F244" i="4"/>
  <c r="G240" i="1"/>
  <c r="F236" i="4"/>
  <c r="E224" i="4"/>
  <c r="D220" i="1" s="1"/>
  <c r="G229" i="1"/>
  <c r="F231" i="4"/>
  <c r="E59" i="9"/>
  <c r="B59" i="9" s="1"/>
  <c r="E58" i="9"/>
  <c r="B58" i="9" s="1"/>
  <c r="E57" i="9"/>
  <c r="B57" i="9" s="1"/>
  <c r="G216" i="1"/>
  <c r="F219" i="4"/>
  <c r="F216" i="4"/>
  <c r="G207" i="1"/>
  <c r="F210" i="4"/>
  <c r="G206" i="1"/>
  <c r="E46" i="9"/>
  <c r="B46" i="9" s="1"/>
  <c r="H184" i="1"/>
  <c r="E45" i="9"/>
  <c r="B45" i="9" s="1"/>
  <c r="H185" i="1"/>
  <c r="F188" i="4"/>
  <c r="F221" i="9"/>
  <c r="F220" i="9"/>
  <c r="B220" i="9" s="1"/>
  <c r="G181" i="1"/>
  <c r="G180" i="1"/>
  <c r="E43" i="9"/>
  <c r="B43" i="9" s="1"/>
  <c r="E42" i="9"/>
  <c r="B42" i="9" s="1"/>
  <c r="G178" i="1"/>
  <c r="E41" i="9"/>
  <c r="B41" i="9" s="1"/>
  <c r="G177" i="1"/>
  <c r="G176" i="1"/>
  <c r="G175" i="1"/>
  <c r="G174" i="1"/>
  <c r="G173" i="1"/>
  <c r="F177" i="4"/>
  <c r="G172" i="1"/>
  <c r="G170" i="1"/>
  <c r="G168" i="1"/>
  <c r="G167" i="1"/>
  <c r="E163" i="4"/>
  <c r="D159" i="1" s="1"/>
  <c r="F169" i="4"/>
  <c r="H160" i="1"/>
  <c r="H162" i="1"/>
  <c r="F164" i="4"/>
  <c r="G158" i="1"/>
  <c r="E152" i="4"/>
  <c r="H20" i="9" s="1"/>
  <c r="E39" i="9"/>
  <c r="B39" i="9" s="1"/>
  <c r="F217" i="9"/>
  <c r="B217" i="9" s="1"/>
  <c r="G153" i="1"/>
  <c r="D148" i="1"/>
  <c r="F153" i="4"/>
  <c r="G133" i="1"/>
  <c r="G130" i="1"/>
  <c r="F134" i="4"/>
  <c r="G131" i="1"/>
  <c r="G121" i="1"/>
  <c r="G123" i="1"/>
  <c r="F125" i="4"/>
  <c r="F112" i="4"/>
  <c r="G73" i="1"/>
  <c r="G74" i="1"/>
  <c r="F77" i="4"/>
  <c r="F62" i="4"/>
  <c r="E27" i="9"/>
  <c r="B27" i="9" s="1"/>
  <c r="H54" i="1"/>
  <c r="H50" i="1"/>
  <c r="E50" i="4"/>
  <c r="D46" i="1" s="1"/>
  <c r="F54" i="4"/>
  <c r="H3" i="1"/>
  <c r="G868" i="1"/>
  <c r="G834" i="1"/>
  <c r="G827" i="1"/>
  <c r="G823" i="1"/>
  <c r="H799" i="1"/>
  <c r="H798" i="1"/>
  <c r="H797" i="1"/>
  <c r="H796" i="1"/>
  <c r="H794" i="1"/>
  <c r="H793" i="1"/>
  <c r="H790" i="1"/>
  <c r="H787" i="1"/>
  <c r="H784" i="1"/>
  <c r="H766" i="1"/>
  <c r="H764" i="1"/>
  <c r="H759" i="1"/>
  <c r="H719" i="1"/>
  <c r="G714" i="1"/>
  <c r="G713" i="1"/>
  <c r="G711" i="1"/>
  <c r="G710" i="1"/>
  <c r="G709" i="1"/>
  <c r="G663" i="1"/>
  <c r="C645" i="1"/>
  <c r="H645" i="1" s="1"/>
  <c r="G643" i="1"/>
  <c r="G641" i="1"/>
  <c r="G479" i="1"/>
  <c r="G481" i="1"/>
  <c r="H397" i="1"/>
  <c r="H400" i="1"/>
  <c r="H386" i="1"/>
  <c r="H388" i="1"/>
  <c r="H376" i="1"/>
  <c r="G373" i="1"/>
  <c r="G374" i="1"/>
  <c r="G371" i="1"/>
  <c r="G370" i="1"/>
  <c r="G364" i="1"/>
  <c r="G367" i="1"/>
  <c r="G366" i="1"/>
  <c r="G361" i="1"/>
  <c r="C359" i="1"/>
  <c r="H346" i="1"/>
  <c r="G346" i="1"/>
  <c r="C351" i="1"/>
  <c r="H290" i="1"/>
  <c r="G413" i="1"/>
  <c r="G411" i="1"/>
  <c r="G412" i="1"/>
  <c r="D644" i="4"/>
  <c r="G279" i="1"/>
  <c r="G275" i="1"/>
  <c r="G278" i="1"/>
  <c r="E72" i="9"/>
  <c r="B72" i="9" s="1"/>
  <c r="H277" i="1"/>
  <c r="H273" i="1"/>
  <c r="G269" i="1"/>
  <c r="G270" i="1"/>
  <c r="H264" i="1"/>
  <c r="G264" i="1"/>
  <c r="G267" i="1"/>
  <c r="F268" i="4"/>
  <c r="G260" i="1"/>
  <c r="G261" i="1"/>
  <c r="F226" i="9"/>
  <c r="B226" i="9" s="1"/>
  <c r="G257" i="1"/>
  <c r="E68" i="9"/>
  <c r="B68" i="9" s="1"/>
  <c r="H255" i="1"/>
  <c r="G256" i="1"/>
  <c r="H247" i="1"/>
  <c r="H246" i="1"/>
  <c r="H245" i="1"/>
  <c r="G243" i="1"/>
  <c r="G244" i="1"/>
  <c r="H240" i="1"/>
  <c r="G242" i="1"/>
  <c r="E64" i="9"/>
  <c r="B64" i="9" s="1"/>
  <c r="G241" i="1"/>
  <c r="G232" i="1"/>
  <c r="G233" i="1"/>
  <c r="H229" i="1"/>
  <c r="H227" i="1"/>
  <c r="H228" i="1"/>
  <c r="G219" i="1"/>
  <c r="G218" i="1"/>
  <c r="G215" i="1"/>
  <c r="G217" i="1"/>
  <c r="G212" i="1"/>
  <c r="G214" i="1"/>
  <c r="G209" i="1"/>
  <c r="H206" i="1"/>
  <c r="H207" i="1"/>
  <c r="G191" i="1"/>
  <c r="G190" i="1"/>
  <c r="G189" i="1"/>
  <c r="G188" i="1"/>
  <c r="G187" i="1"/>
  <c r="G186" i="1"/>
  <c r="G184" i="1"/>
  <c r="F222" i="9"/>
  <c r="B222" i="9" s="1"/>
  <c r="B221" i="9"/>
  <c r="G183" i="1"/>
  <c r="E44" i="9"/>
  <c r="B44" i="9" s="1"/>
  <c r="H181" i="1"/>
  <c r="H180" i="1"/>
  <c r="H179" i="1"/>
  <c r="F218" i="9"/>
  <c r="B218" i="9" s="1"/>
  <c r="H178" i="1"/>
  <c r="H177" i="1"/>
  <c r="H176" i="1"/>
  <c r="H175" i="1"/>
  <c r="H173" i="1"/>
  <c r="H174" i="1"/>
  <c r="H172" i="1"/>
  <c r="H170" i="1"/>
  <c r="H168" i="1"/>
  <c r="H167" i="1"/>
  <c r="G165" i="1"/>
  <c r="G166" i="1"/>
  <c r="G163" i="1"/>
  <c r="D163" i="4"/>
  <c r="G160" i="1"/>
  <c r="G162" i="1"/>
  <c r="E40" i="9"/>
  <c r="B40" i="9" s="1"/>
  <c r="G161" i="1"/>
  <c r="G155" i="1"/>
  <c r="G157" i="1"/>
  <c r="H154" i="1"/>
  <c r="H153" i="1"/>
  <c r="G152" i="1"/>
  <c r="D152" i="4"/>
  <c r="H133" i="1"/>
  <c r="H132" i="1"/>
  <c r="H131" i="1"/>
  <c r="H121" i="1"/>
  <c r="H123" i="1"/>
  <c r="D124" i="4"/>
  <c r="H113" i="1"/>
  <c r="G108" i="1"/>
  <c r="G109" i="1"/>
  <c r="G85" i="1"/>
  <c r="G76" i="1"/>
  <c r="H73" i="1"/>
  <c r="H74" i="1"/>
  <c r="G58" i="1"/>
  <c r="G59" i="1"/>
  <c r="G54" i="1"/>
  <c r="G50" i="1"/>
  <c r="G53" i="1"/>
  <c r="G47" i="1"/>
  <c r="G48" i="1"/>
  <c r="F214" i="9"/>
  <c r="B214" i="9" s="1"/>
  <c r="I1439" i="1"/>
  <c r="I1441" i="1"/>
  <c r="J1439" i="1"/>
  <c r="J1441" i="1"/>
  <c r="J1443" i="1"/>
  <c r="H1462" i="1"/>
  <c r="G1462" i="1"/>
  <c r="I1462" i="1" s="1"/>
  <c r="J1462" i="1"/>
  <c r="H1466" i="1"/>
  <c r="G1466" i="1"/>
  <c r="I1466" i="1" s="1"/>
  <c r="J1466" i="1"/>
  <c r="H1474" i="1"/>
  <c r="G1474" i="1"/>
  <c r="J1474" i="1"/>
  <c r="H1490" i="1"/>
  <c r="G1490" i="1"/>
  <c r="H1526" i="1"/>
  <c r="G1526" i="1"/>
  <c r="H1542" i="1"/>
  <c r="G1542" i="1"/>
  <c r="F299" i="4"/>
  <c r="F351" i="4"/>
  <c r="H291" i="9"/>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J1446" i="1"/>
  <c r="J1448" i="1"/>
  <c r="J1450" i="1"/>
  <c r="J1452" i="1"/>
  <c r="J1456" i="1"/>
  <c r="J1458" i="1"/>
  <c r="G1460" i="1"/>
  <c r="H1477" i="1"/>
  <c r="G1477" i="1"/>
  <c r="J1477" i="1"/>
  <c r="H1494" i="1"/>
  <c r="G1494" i="1"/>
  <c r="H1498" i="1"/>
  <c r="G1498" i="1"/>
  <c r="H1502" i="1"/>
  <c r="G1502" i="1"/>
  <c r="H1506" i="1"/>
  <c r="G1506" i="1"/>
  <c r="H1522" i="1"/>
  <c r="G1522" i="1"/>
  <c r="H1530" i="1"/>
  <c r="G1530" i="1"/>
  <c r="H1546" i="1"/>
  <c r="G1546" i="1"/>
  <c r="E636" i="4"/>
  <c r="D630" i="1" s="1"/>
  <c r="E141" i="6"/>
  <c r="I24" i="3"/>
  <c r="J1440" i="1"/>
  <c r="J1442" i="1"/>
  <c r="J1444" i="1"/>
  <c r="H1445" i="1"/>
  <c r="G1446" i="1"/>
  <c r="I1446" i="1" s="1"/>
  <c r="G1448" i="1"/>
  <c r="I1448" i="1" s="1"/>
  <c r="G1450" i="1"/>
  <c r="I1450" i="1" s="1"/>
  <c r="G1452" i="1"/>
  <c r="I1452" i="1" s="1"/>
  <c r="G1456" i="1"/>
  <c r="I1456" i="1" s="1"/>
  <c r="G1458" i="1"/>
  <c r="I1458" i="1" s="1"/>
  <c r="J1459" i="1"/>
  <c r="H1461" i="1"/>
  <c r="G1461" i="1"/>
  <c r="H1464" i="1"/>
  <c r="G1464" i="1"/>
  <c r="J1464" i="1"/>
  <c r="H1468" i="1"/>
  <c r="G1468" i="1"/>
  <c r="I1468" i="1" s="1"/>
  <c r="J1468" i="1"/>
  <c r="H1472" i="1"/>
  <c r="G1472" i="1"/>
  <c r="J1472" i="1"/>
  <c r="I1478" i="1"/>
  <c r="H1510" i="1"/>
  <c r="G1510" i="1"/>
  <c r="H1514" i="1"/>
  <c r="G1514" i="1"/>
  <c r="H1534" i="1"/>
  <c r="G1534" i="1"/>
  <c r="H1550" i="1"/>
  <c r="G1550" i="1"/>
  <c r="H1554" i="1"/>
  <c r="G1554" i="1"/>
  <c r="H1558" i="1"/>
  <c r="G1558" i="1"/>
  <c r="H1562" i="1"/>
  <c r="G1562" i="1"/>
  <c r="H1566" i="1"/>
  <c r="G1566" i="1"/>
  <c r="H1570" i="1"/>
  <c r="G1570" i="1"/>
  <c r="H1574" i="1"/>
  <c r="G1574" i="1"/>
  <c r="H1578" i="1"/>
  <c r="G1578" i="1"/>
  <c r="H1460" i="1"/>
  <c r="I1473" i="1"/>
  <c r="H1479" i="1"/>
  <c r="G1479" i="1"/>
  <c r="J1479" i="1"/>
  <c r="H1482" i="1"/>
  <c r="G1482" i="1"/>
  <c r="H1486" i="1"/>
  <c r="G1486" i="1"/>
  <c r="H1538" i="1"/>
  <c r="G1538" i="1"/>
  <c r="E68" i="5"/>
  <c r="D50" i="4"/>
  <c r="D82" i="4"/>
  <c r="D106" i="4"/>
  <c r="D224" i="4"/>
  <c r="D252" i="4"/>
  <c r="D311" i="4"/>
  <c r="D298" i="4" s="1"/>
  <c r="D363" i="4"/>
  <c r="D350" i="4" s="1"/>
  <c r="D472" i="4"/>
  <c r="D484" i="4"/>
  <c r="E87" i="5"/>
  <c r="D1065" i="1" s="1"/>
  <c r="D118" i="5"/>
  <c r="H1463" i="1"/>
  <c r="I1463" i="1" s="1"/>
  <c r="H1465" i="1"/>
  <c r="I1465" i="1" s="1"/>
  <c r="H1467" i="1"/>
  <c r="I1467" i="1" s="1"/>
  <c r="H1471" i="1"/>
  <c r="I1471" i="1" s="1"/>
  <c r="H1473" i="1"/>
  <c r="D133" i="4"/>
  <c r="D215" i="4"/>
  <c r="D263" i="4"/>
  <c r="F304" i="4"/>
  <c r="F356" i="4"/>
  <c r="F416" i="4"/>
  <c r="D459" i="4"/>
  <c r="D529" i="4"/>
  <c r="D593" i="4"/>
  <c r="E289" i="9"/>
  <c r="B289" i="9" s="1"/>
  <c r="E291" i="9"/>
  <c r="B291" i="9" s="1"/>
  <c r="D238" i="5"/>
  <c r="D89" i="6"/>
  <c r="E5" i="7"/>
  <c r="D49" i="8"/>
  <c r="C1524" i="1" s="1"/>
  <c r="G208" i="9"/>
  <c r="E208" i="9" s="1"/>
  <c r="B208" i="9" s="1"/>
  <c r="D196" i="4"/>
  <c r="E286" i="9"/>
  <c r="B286" i="9" s="1"/>
  <c r="D176" i="5"/>
  <c r="F177" i="5"/>
  <c r="E206" i="5"/>
  <c r="E176" i="5" s="1"/>
  <c r="D35" i="6"/>
  <c r="D141" i="6" s="1"/>
  <c r="F36" i="6"/>
  <c r="F5" i="6"/>
  <c r="D129" i="6"/>
  <c r="F130" i="6"/>
  <c r="B104" i="9"/>
  <c r="B108" i="9"/>
  <c r="E118" i="9"/>
  <c r="B118" i="9" s="1"/>
  <c r="B124" i="9"/>
  <c r="E134" i="9"/>
  <c r="B134" i="9" s="1"/>
  <c r="B140" i="9"/>
  <c r="E146" i="9"/>
  <c r="B146" i="9" s="1"/>
  <c r="E154" i="9"/>
  <c r="B154" i="9" s="1"/>
  <c r="G161" i="9"/>
  <c r="E161" i="9" s="1"/>
  <c r="B161" i="9" s="1"/>
  <c r="G169" i="9"/>
  <c r="E169" i="9" s="1"/>
  <c r="B169" i="9" s="1"/>
  <c r="G177" i="9"/>
  <c r="E177" i="9" s="1"/>
  <c r="B177" i="9" s="1"/>
  <c r="G185" i="9"/>
  <c r="E185" i="9" s="1"/>
  <c r="B185" i="9" s="1"/>
  <c r="E114" i="9"/>
  <c r="B114" i="9" s="1"/>
  <c r="B120" i="9"/>
  <c r="E130" i="9"/>
  <c r="B130" i="9" s="1"/>
  <c r="B136" i="9"/>
  <c r="H165" i="9"/>
  <c r="G173" i="9"/>
  <c r="E173" i="9" s="1"/>
  <c r="B173" i="9" s="1"/>
  <c r="G181" i="9"/>
  <c r="E181" i="9" s="1"/>
  <c r="B181" i="9" s="1"/>
  <c r="G189" i="9"/>
  <c r="E189" i="9" s="1"/>
  <c r="B189" i="9" s="1"/>
  <c r="G192" i="9"/>
  <c r="E192" i="9" s="1"/>
  <c r="B192" i="9" s="1"/>
  <c r="G200" i="9"/>
  <c r="E200" i="9" s="1"/>
  <c r="B200" i="9" s="1"/>
  <c r="G165" i="9"/>
  <c r="E165" i="9" s="1"/>
  <c r="B165" i="9" s="1"/>
  <c r="H164" i="9"/>
  <c r="G278" i="9"/>
  <c r="E278" i="9" s="1"/>
  <c r="B278" i="9" s="1"/>
  <c r="G277" i="9"/>
  <c r="E277" i="9" s="1"/>
  <c r="B277" i="9" s="1"/>
  <c r="M212" i="9"/>
  <c r="G210" i="9"/>
  <c r="E210" i="9" s="1"/>
  <c r="B210" i="9" s="1"/>
  <c r="G206" i="9"/>
  <c r="E206" i="9" s="1"/>
  <c r="B206" i="9" s="1"/>
  <c r="G202" i="9"/>
  <c r="E202" i="9" s="1"/>
  <c r="B202" i="9" s="1"/>
  <c r="G198" i="9"/>
  <c r="E198" i="9" s="1"/>
  <c r="B198" i="9" s="1"/>
  <c r="G194" i="9"/>
  <c r="E194" i="9" s="1"/>
  <c r="B194" i="9" s="1"/>
  <c r="L212" i="9"/>
  <c r="G209" i="9"/>
  <c r="E209" i="9" s="1"/>
  <c r="B209" i="9" s="1"/>
  <c r="G201" i="9"/>
  <c r="E201" i="9" s="1"/>
  <c r="B201" i="9" s="1"/>
  <c r="G193" i="9"/>
  <c r="E193" i="9" s="1"/>
  <c r="B193" i="9" s="1"/>
  <c r="G190" i="9"/>
  <c r="E190" i="9" s="1"/>
  <c r="B190" i="9" s="1"/>
  <c r="G186" i="9"/>
  <c r="E186" i="9" s="1"/>
  <c r="B186" i="9" s="1"/>
  <c r="G182" i="9"/>
  <c r="E182" i="9" s="1"/>
  <c r="B182" i="9" s="1"/>
  <c r="G178" i="9"/>
  <c r="E178" i="9" s="1"/>
  <c r="B178" i="9" s="1"/>
  <c r="G174" i="9"/>
  <c r="E174" i="9" s="1"/>
  <c r="B174" i="9" s="1"/>
  <c r="G170" i="9"/>
  <c r="E170" i="9" s="1"/>
  <c r="B170" i="9" s="1"/>
  <c r="G166" i="9"/>
  <c r="E166" i="9" s="1"/>
  <c r="B166" i="9" s="1"/>
  <c r="G162" i="9"/>
  <c r="E162" i="9" s="1"/>
  <c r="B162" i="9" s="1"/>
  <c r="G207" i="9"/>
  <c r="E207" i="9" s="1"/>
  <c r="B207" i="9" s="1"/>
  <c r="G204" i="9"/>
  <c r="E204" i="9" s="1"/>
  <c r="B204" i="9" s="1"/>
  <c r="G199" i="9"/>
  <c r="E199" i="9" s="1"/>
  <c r="B199" i="9" s="1"/>
  <c r="G196" i="9"/>
  <c r="E196" i="9" s="1"/>
  <c r="B196" i="9" s="1"/>
  <c r="L191" i="9"/>
  <c r="F191" i="9" s="1"/>
  <c r="G187" i="9"/>
  <c r="E187" i="9" s="1"/>
  <c r="B187" i="9" s="1"/>
  <c r="G183" i="9"/>
  <c r="E183" i="9" s="1"/>
  <c r="B183" i="9" s="1"/>
  <c r="G179" i="9"/>
  <c r="E179" i="9" s="1"/>
  <c r="B179" i="9" s="1"/>
  <c r="G175" i="9"/>
  <c r="E175" i="9" s="1"/>
  <c r="B175" i="9" s="1"/>
  <c r="G171" i="9"/>
  <c r="E171" i="9" s="1"/>
  <c r="B171" i="9" s="1"/>
  <c r="G167" i="9"/>
  <c r="E167" i="9" s="1"/>
  <c r="B167" i="9" s="1"/>
  <c r="G163" i="9"/>
  <c r="E163" i="9" s="1"/>
  <c r="B163" i="9" s="1"/>
  <c r="G205" i="9"/>
  <c r="E205" i="9" s="1"/>
  <c r="B205" i="9" s="1"/>
  <c r="G197" i="9"/>
  <c r="E197" i="9" s="1"/>
  <c r="B197" i="9" s="1"/>
  <c r="G191" i="9"/>
  <c r="E191" i="9" s="1"/>
  <c r="B191" i="9" s="1"/>
  <c r="G188" i="9"/>
  <c r="E188" i="9" s="1"/>
  <c r="B188" i="9" s="1"/>
  <c r="G184" i="9"/>
  <c r="E184" i="9" s="1"/>
  <c r="B184" i="9" s="1"/>
  <c r="G180" i="9"/>
  <c r="E180" i="9" s="1"/>
  <c r="B180" i="9" s="1"/>
  <c r="G176" i="9"/>
  <c r="E176" i="9" s="1"/>
  <c r="B176" i="9" s="1"/>
  <c r="G172" i="9"/>
  <c r="E172" i="9" s="1"/>
  <c r="B172" i="9" s="1"/>
  <c r="G168" i="9"/>
  <c r="E168" i="9" s="1"/>
  <c r="B168" i="9" s="1"/>
  <c r="G164" i="9"/>
  <c r="E164" i="9" s="1"/>
  <c r="B164" i="9" s="1"/>
  <c r="G160" i="9"/>
  <c r="E160" i="9" s="1"/>
  <c r="B160" i="9" s="1"/>
  <c r="I10" i="9"/>
  <c r="G195" i="9"/>
  <c r="E195" i="9" s="1"/>
  <c r="B195" i="9" s="1"/>
  <c r="G203" i="9"/>
  <c r="E203" i="9" s="1"/>
  <c r="B203" i="9" s="1"/>
  <c r="G211" i="9"/>
  <c r="E211" i="9" s="1"/>
  <c r="B211" i="9" s="1"/>
  <c r="B229" i="9"/>
  <c r="B237" i="9"/>
  <c r="B245" i="9"/>
  <c r="B253" i="9"/>
  <c r="B261" i="9"/>
  <c r="B271" i="9"/>
  <c r="F219" i="9"/>
  <c r="B219" i="9" s="1"/>
  <c r="B227" i="9"/>
  <c r="B233" i="9"/>
  <c r="B235" i="9"/>
  <c r="B241" i="9"/>
  <c r="B249" i="9"/>
  <c r="B257" i="9"/>
  <c r="B259" i="9"/>
  <c r="E147" i="9"/>
  <c r="B147" i="9" s="1"/>
  <c r="B152" i="9"/>
  <c r="E155" i="9"/>
  <c r="B155" i="9" s="1"/>
  <c r="F216" i="9"/>
  <c r="B216" i="9" s="1"/>
  <c r="F224" i="9"/>
  <c r="B224" i="9" s="1"/>
  <c r="F227" i="9"/>
  <c r="F235" i="9"/>
  <c r="F243" i="9"/>
  <c r="B243" i="9" s="1"/>
  <c r="F251" i="9"/>
  <c r="B251" i="9" s="1"/>
  <c r="F259" i="9"/>
  <c r="F264" i="9"/>
  <c r="B264" i="9" s="1"/>
  <c r="F215" i="9"/>
  <c r="B215" i="9" s="1"/>
  <c r="F223" i="9"/>
  <c r="B223" i="9" s="1"/>
  <c r="F231" i="9"/>
  <c r="B231" i="9" s="1"/>
  <c r="F239" i="9"/>
  <c r="B239" i="9" s="1"/>
  <c r="F247" i="9"/>
  <c r="B247" i="9" s="1"/>
  <c r="F255" i="9"/>
  <c r="B255" i="9" s="1"/>
  <c r="F263" i="9"/>
  <c r="B263" i="9" s="1"/>
  <c r="F271" i="9"/>
  <c r="E280" i="9"/>
  <c r="B280" i="9" s="1"/>
  <c r="B269" i="9"/>
  <c r="E285" i="9"/>
  <c r="B285" i="9" s="1"/>
  <c r="B281" i="9"/>
  <c r="D42" i="8" l="1"/>
  <c r="I30" i="3"/>
  <c r="D1453" i="1"/>
  <c r="G1236" i="1"/>
  <c r="G1066" i="1"/>
  <c r="E237" i="5"/>
  <c r="E175" i="5" s="1"/>
  <c r="D1152" i="1" s="1"/>
  <c r="F206" i="5"/>
  <c r="E7" i="5"/>
  <c r="E6" i="5" s="1"/>
  <c r="F245" i="5"/>
  <c r="C1222" i="1"/>
  <c r="G292" i="9"/>
  <c r="C1183" i="1"/>
  <c r="F87" i="5"/>
  <c r="C1065" i="1"/>
  <c r="G1065" i="1" s="1"/>
  <c r="F12" i="5"/>
  <c r="C990" i="1"/>
  <c r="H986" i="1"/>
  <c r="G986" i="1"/>
  <c r="E298" i="4"/>
  <c r="D293" i="1" s="1"/>
  <c r="H1481" i="1"/>
  <c r="F212" i="9"/>
  <c r="B212" i="9" s="1"/>
  <c r="D1329" i="1"/>
  <c r="I25" i="3"/>
  <c r="H637" i="1"/>
  <c r="E635" i="4"/>
  <c r="D629" i="1" s="1"/>
  <c r="F152" i="4"/>
  <c r="E6" i="4"/>
  <c r="D2" i="1" s="1"/>
  <c r="G645" i="1"/>
  <c r="E350" i="4"/>
  <c r="F350" i="4" s="1"/>
  <c r="F643" i="4"/>
  <c r="G637" i="1"/>
  <c r="E151" i="4"/>
  <c r="I17" i="3" s="1"/>
  <c r="D420" i="4"/>
  <c r="F420" i="4" s="1"/>
  <c r="H359" i="1"/>
  <c r="G359" i="1"/>
  <c r="H351" i="1"/>
  <c r="G351" i="1"/>
  <c r="F644" i="4"/>
  <c r="C638" i="1"/>
  <c r="F163" i="4"/>
  <c r="C159" i="1"/>
  <c r="G20" i="9"/>
  <c r="E20" i="9" s="1"/>
  <c r="C148" i="1"/>
  <c r="H148" i="1" s="1"/>
  <c r="F124" i="4"/>
  <c r="C120" i="1"/>
  <c r="D408" i="4"/>
  <c r="C345" i="1"/>
  <c r="I22" i="3"/>
  <c r="D1153" i="1"/>
  <c r="D407" i="4"/>
  <c r="F298" i="4"/>
  <c r="C293" i="1"/>
  <c r="C414" i="1"/>
  <c r="H22" i="3"/>
  <c r="F176" i="5"/>
  <c r="C1153" i="1"/>
  <c r="F89" i="6"/>
  <c r="C1383" i="1"/>
  <c r="F7" i="5"/>
  <c r="H20" i="3"/>
  <c r="C985" i="1"/>
  <c r="F215" i="4"/>
  <c r="C211" i="1"/>
  <c r="F472" i="4"/>
  <c r="C466" i="1"/>
  <c r="F252" i="4"/>
  <c r="C248" i="1"/>
  <c r="F50" i="4"/>
  <c r="C46" i="1"/>
  <c r="I1464" i="1"/>
  <c r="I28" i="3"/>
  <c r="D1435" i="1"/>
  <c r="I1460" i="1"/>
  <c r="F141" i="6"/>
  <c r="H28" i="3"/>
  <c r="C1435" i="1"/>
  <c r="H25" i="3"/>
  <c r="F35" i="6"/>
  <c r="C1329" i="1"/>
  <c r="F238" i="5"/>
  <c r="D237" i="5"/>
  <c r="C1215" i="1"/>
  <c r="F593" i="4"/>
  <c r="C587" i="1"/>
  <c r="F133" i="4"/>
  <c r="C129" i="1"/>
  <c r="I34" i="3"/>
  <c r="C1517" i="1"/>
  <c r="F118" i="5"/>
  <c r="C1096" i="1"/>
  <c r="F224" i="4"/>
  <c r="C220" i="1"/>
  <c r="D6" i="4"/>
  <c r="G299" i="9"/>
  <c r="E299" i="9" s="1"/>
  <c r="H292" i="9"/>
  <c r="D1183" i="1"/>
  <c r="D151" i="4"/>
  <c r="F196" i="4"/>
  <c r="C192" i="1"/>
  <c r="G1524" i="1"/>
  <c r="H1524" i="1"/>
  <c r="F529" i="4"/>
  <c r="D528" i="4"/>
  <c r="C523" i="1"/>
  <c r="H1065" i="1"/>
  <c r="F363" i="4"/>
  <c r="C358" i="1"/>
  <c r="F106" i="4"/>
  <c r="C102" i="1"/>
  <c r="D43" i="8"/>
  <c r="G294" i="9" s="1"/>
  <c r="E294" i="9" s="1"/>
  <c r="I1472" i="1"/>
  <c r="D68" i="5"/>
  <c r="I1474" i="1"/>
  <c r="F129" i="6"/>
  <c r="C1423" i="1"/>
  <c r="I29" i="3"/>
  <c r="D1436" i="1"/>
  <c r="F459" i="4"/>
  <c r="C453" i="1"/>
  <c r="F263" i="4"/>
  <c r="C259" i="1"/>
  <c r="G297" i="9"/>
  <c r="E297" i="9" s="1"/>
  <c r="F484" i="4"/>
  <c r="C478" i="1"/>
  <c r="F311" i="4"/>
  <c r="C306" i="1"/>
  <c r="F82" i="4"/>
  <c r="C78" i="1"/>
  <c r="I21" i="3"/>
  <c r="D1046" i="1"/>
  <c r="I1479" i="1"/>
  <c r="I1477" i="1"/>
  <c r="I16" i="3" l="1"/>
  <c r="H1453" i="1"/>
  <c r="G1453" i="1"/>
  <c r="I23" i="3"/>
  <c r="D1214" i="1"/>
  <c r="H276" i="9"/>
  <c r="D984" i="1"/>
  <c r="D985" i="1"/>
  <c r="G985" i="1" s="1"/>
  <c r="I20" i="3"/>
  <c r="H1222" i="1"/>
  <c r="G1222" i="1"/>
  <c r="E292" i="9"/>
  <c r="B292" i="9" s="1"/>
  <c r="H990" i="1"/>
  <c r="G990" i="1"/>
  <c r="E412" i="4"/>
  <c r="E639" i="4" s="1"/>
  <c r="G148" i="1"/>
  <c r="D345" i="1"/>
  <c r="G345" i="1" s="1"/>
  <c r="E407" i="4"/>
  <c r="D402" i="1" s="1"/>
  <c r="E408" i="4"/>
  <c r="D403" i="1" s="1"/>
  <c r="D147" i="1"/>
  <c r="E289" i="4"/>
  <c r="D635" i="4"/>
  <c r="H638" i="1"/>
  <c r="G638" i="1"/>
  <c r="H159" i="1"/>
  <c r="G159" i="1"/>
  <c r="G120" i="1"/>
  <c r="H120" i="1"/>
  <c r="B294" i="9"/>
  <c r="F635" i="4"/>
  <c r="C629" i="1"/>
  <c r="H478" i="1"/>
  <c r="G478" i="1"/>
  <c r="E19" i="9"/>
  <c r="B20" i="9"/>
  <c r="B299" i="9"/>
  <c r="E298" i="9"/>
  <c r="D412" i="4"/>
  <c r="F6" i="4"/>
  <c r="H16" i="3"/>
  <c r="C2" i="1"/>
  <c r="G295" i="9"/>
  <c r="E295" i="9" s="1"/>
  <c r="B295" i="9" s="1"/>
  <c r="H1329" i="1"/>
  <c r="G1329" i="1"/>
  <c r="H9" i="3"/>
  <c r="G78" i="1"/>
  <c r="H78" i="1"/>
  <c r="H453" i="1"/>
  <c r="G453" i="1"/>
  <c r="H21" i="3"/>
  <c r="F68" i="5"/>
  <c r="C1046" i="1"/>
  <c r="G306" i="1"/>
  <c r="H306" i="1"/>
  <c r="E296" i="9"/>
  <c r="I10" i="3" s="1"/>
  <c r="B297" i="9"/>
  <c r="H1423" i="1"/>
  <c r="G1423" i="1"/>
  <c r="H358" i="1"/>
  <c r="G358" i="1"/>
  <c r="H17" i="3"/>
  <c r="D289" i="4"/>
  <c r="F151" i="4"/>
  <c r="C147" i="1"/>
  <c r="H220" i="1"/>
  <c r="G220" i="1"/>
  <c r="H1517" i="1"/>
  <c r="G1517" i="1"/>
  <c r="H129" i="1"/>
  <c r="G129" i="1"/>
  <c r="H1215" i="1"/>
  <c r="G1215" i="1"/>
  <c r="H248" i="1"/>
  <c r="G248" i="1"/>
  <c r="H211" i="1"/>
  <c r="G211" i="1"/>
  <c r="D6" i="5"/>
  <c r="H1153" i="1"/>
  <c r="G1153" i="1"/>
  <c r="F407" i="4"/>
  <c r="C402" i="1"/>
  <c r="H259" i="1"/>
  <c r="G259" i="1"/>
  <c r="G1436" i="1"/>
  <c r="H1436" i="1"/>
  <c r="I35" i="3"/>
  <c r="C1518" i="1"/>
  <c r="H523" i="1"/>
  <c r="G523" i="1"/>
  <c r="H1183" i="1"/>
  <c r="G1183" i="1"/>
  <c r="F237" i="5"/>
  <c r="H23" i="3"/>
  <c r="C1214" i="1"/>
  <c r="D175" i="5"/>
  <c r="H102" i="1"/>
  <c r="G102" i="1"/>
  <c r="D636" i="4"/>
  <c r="F528" i="4"/>
  <c r="C522" i="1"/>
  <c r="H192" i="1"/>
  <c r="G192" i="1"/>
  <c r="H1096" i="1"/>
  <c r="G1096" i="1"/>
  <c r="K1432" i="9"/>
  <c r="H587" i="1"/>
  <c r="G587" i="1"/>
  <c r="H1435" i="1"/>
  <c r="G1435" i="1"/>
  <c r="H46" i="1"/>
  <c r="G46" i="1"/>
  <c r="G466" i="1"/>
  <c r="H466" i="1"/>
  <c r="H1383" i="1"/>
  <c r="G1383" i="1"/>
  <c r="H414" i="1"/>
  <c r="G414" i="1"/>
  <c r="G293" i="1"/>
  <c r="H293" i="1"/>
  <c r="C403" i="1"/>
  <c r="H985" i="1" l="1"/>
  <c r="D407" i="1"/>
  <c r="H345" i="1"/>
  <c r="F408" i="4"/>
  <c r="E413" i="4"/>
  <c r="E291" i="4"/>
  <c r="D287" i="1" s="1"/>
  <c r="E290" i="4"/>
  <c r="D286" i="1" s="1"/>
  <c r="D285" i="1"/>
  <c r="G522" i="1"/>
  <c r="H522" i="1"/>
  <c r="H629" i="1"/>
  <c r="G629" i="1"/>
  <c r="G402" i="1"/>
  <c r="H402" i="1"/>
  <c r="G282" i="9"/>
  <c r="E282" i="9" s="1"/>
  <c r="B282" i="9" s="1"/>
  <c r="G276" i="9"/>
  <c r="E276" i="9" s="1"/>
  <c r="F6" i="5"/>
  <c r="C984" i="1"/>
  <c r="D291" i="4"/>
  <c r="F289" i="4"/>
  <c r="D413" i="4"/>
  <c r="D414" i="4" s="1"/>
  <c r="C285" i="1"/>
  <c r="K3" i="9"/>
  <c r="I9" i="3"/>
  <c r="G2" i="1"/>
  <c r="H2" i="1"/>
  <c r="D639" i="4"/>
  <c r="F412" i="4"/>
  <c r="C407" i="1"/>
  <c r="F175" i="5"/>
  <c r="C1152" i="1"/>
  <c r="H1518" i="1"/>
  <c r="G1518" i="1"/>
  <c r="D633" i="1"/>
  <c r="F636" i="4"/>
  <c r="C630" i="1"/>
  <c r="H1214" i="1"/>
  <c r="G1214" i="1"/>
  <c r="H11" i="3"/>
  <c r="H1046" i="1"/>
  <c r="G1046" i="1"/>
  <c r="D290" i="4"/>
  <c r="E293" i="9"/>
  <c r="H403" i="1"/>
  <c r="G403" i="1"/>
  <c r="G147" i="1"/>
  <c r="H147" i="1"/>
  <c r="E640" i="4" l="1"/>
  <c r="E415" i="4"/>
  <c r="D410" i="1" s="1"/>
  <c r="E414" i="4"/>
  <c r="D409" i="1" s="1"/>
  <c r="D408" i="1"/>
  <c r="B276" i="9"/>
  <c r="E275" i="9"/>
  <c r="H630" i="1"/>
  <c r="G630" i="1"/>
  <c r="N3" i="9"/>
  <c r="I11" i="3"/>
  <c r="F639" i="4"/>
  <c r="C633" i="1"/>
  <c r="F290" i="4"/>
  <c r="C286" i="1"/>
  <c r="H1152" i="1"/>
  <c r="G1152" i="1"/>
  <c r="G407" i="1"/>
  <c r="H407" i="1"/>
  <c r="F291" i="4"/>
  <c r="C287" i="1"/>
  <c r="G285" i="1"/>
  <c r="H285" i="1"/>
  <c r="H8" i="3"/>
  <c r="G984" i="1"/>
  <c r="H984" i="1"/>
  <c r="F414" i="4"/>
  <c r="C409" i="1"/>
  <c r="D640" i="4"/>
  <c r="D415" i="4"/>
  <c r="F413" i="4"/>
  <c r="C408" i="1"/>
  <c r="E642" i="4" l="1"/>
  <c r="D634" i="1"/>
  <c r="E641" i="4"/>
  <c r="M3" i="9"/>
  <c r="I8" i="3"/>
  <c r="H408" i="1"/>
  <c r="G408" i="1"/>
  <c r="G409" i="1"/>
  <c r="H409" i="1"/>
  <c r="G287" i="1"/>
  <c r="H287" i="1"/>
  <c r="G633" i="1"/>
  <c r="H633" i="1"/>
  <c r="F415" i="4"/>
  <c r="C410" i="1"/>
  <c r="D642" i="4"/>
  <c r="F640" i="4"/>
  <c r="C634" i="1"/>
  <c r="G286" i="1"/>
  <c r="H286" i="1"/>
  <c r="D641" i="4"/>
  <c r="E645" i="4" l="1"/>
  <c r="D635" i="1"/>
  <c r="E646" i="4"/>
  <c r="D636" i="1"/>
  <c r="D646" i="4"/>
  <c r="F642" i="4"/>
  <c r="C636" i="1"/>
  <c r="H410" i="1"/>
  <c r="G410" i="1"/>
  <c r="D645" i="4"/>
  <c r="F641" i="4"/>
  <c r="C635" i="1"/>
  <c r="G634" i="1"/>
  <c r="H634" i="1"/>
  <c r="D640" i="1" l="1"/>
  <c r="I19" i="3"/>
  <c r="D639" i="1"/>
  <c r="I18" i="3"/>
  <c r="H19" i="3"/>
  <c r="F646" i="4"/>
  <c r="C640" i="1"/>
  <c r="G635" i="1"/>
  <c r="H635" i="1"/>
  <c r="H7" i="3"/>
  <c r="G636" i="1"/>
  <c r="H636" i="1"/>
  <c r="H18" i="3"/>
  <c r="F645" i="4"/>
  <c r="C639" i="1"/>
  <c r="G639" i="1" l="1"/>
  <c r="H639" i="1"/>
  <c r="G640" i="1"/>
  <c r="H640" i="1"/>
  <c r="J3" i="9"/>
  <c r="I7" i="3"/>
  <c r="M272" i="9" l="1"/>
  <c r="L272" i="9"/>
  <c r="H18" i="9"/>
  <c r="G18" i="9"/>
  <c r="I7" i="9"/>
  <c r="K13" i="9"/>
  <c r="K6" i="9"/>
  <c r="J11" i="9"/>
  <c r="I17" i="9"/>
  <c r="K7" i="9"/>
  <c r="J12" i="9"/>
  <c r="J17" i="9"/>
  <c r="K8" i="9"/>
  <c r="J13" i="9"/>
  <c r="K9" i="9"/>
  <c r="L15" i="9"/>
  <c r="J7" i="9"/>
  <c r="I12" i="9"/>
  <c r="J8" i="9"/>
  <c r="I13" i="9"/>
  <c r="J9" i="9"/>
  <c r="H15" i="9"/>
  <c r="K5" i="9"/>
  <c r="J10" i="9"/>
  <c r="M16" i="9"/>
  <c r="I8" i="9"/>
  <c r="M15" i="9"/>
  <c r="I9" i="9"/>
  <c r="G15" i="9"/>
  <c r="J5" i="9"/>
  <c r="L16" i="9"/>
  <c r="G17" i="9"/>
  <c r="J6" i="9"/>
  <c r="I11" i="9"/>
  <c r="H17" i="9"/>
  <c r="K10" i="9"/>
  <c r="G16" i="9"/>
  <c r="I5" i="9"/>
  <c r="K11" i="9"/>
  <c r="H16" i="9"/>
  <c r="I6" i="9"/>
  <c r="K12" i="9"/>
  <c r="E6" i="9" l="1"/>
  <c r="B6" i="9" s="1"/>
  <c r="E11" i="9"/>
  <c r="B11" i="9" s="1"/>
  <c r="E8" i="9"/>
  <c r="B8" i="9" s="1"/>
  <c r="E5" i="9"/>
  <c r="B5" i="9" s="1"/>
  <c r="E16" i="9"/>
  <c r="E15" i="9"/>
  <c r="E18" i="9"/>
  <c r="B18" i="9" s="1"/>
  <c r="E9" i="9"/>
  <c r="B9" i="9" s="1"/>
  <c r="E10" i="9"/>
  <c r="B10" i="9" s="1"/>
  <c r="E13" i="9"/>
  <c r="B13" i="9" s="1"/>
  <c r="F15" i="9"/>
  <c r="E17" i="9"/>
  <c r="B17" i="9" s="1"/>
  <c r="F16" i="9"/>
  <c r="E12" i="9"/>
  <c r="B12" i="9" s="1"/>
  <c r="F272" i="9"/>
  <c r="E7" i="9"/>
  <c r="B7" i="9" s="1"/>
  <c r="B15" i="9" l="1"/>
  <c r="B16" i="9"/>
  <c r="E4" i="9"/>
  <c r="B272" i="9"/>
  <c r="F19" i="9"/>
  <c r="F14"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<sst xmlns="http://schemas.openxmlformats.org/spreadsheetml/2006/main" count="4313" uniqueCount="3393">
  <si>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</si>
  <si>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</si>
  <si>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</si>
  <si>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</si>
  <si>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</si>
  <si>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</si>
  <si>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</si>
  <si>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</si>
  <si>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</si>
  <si>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</si>
  <si>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</si>
  <si>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</si>
  <si>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</si>
  <si>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</si>
  <si>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</si>
  <si>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</si>
  <si>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</si>
  <si>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</si>
  <si>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</si>
  <si>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</si>
  <si>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</si>
  <si>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</si>
  <si>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</si>
  <si>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</si>
  <si>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</si>
  <si>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</si>
  <si>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</si>
  <si>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</si>
  <si>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</si>
  <si>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</si>
  <si>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</si>
  <si>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MINISTARSTVO GOSPODARSTVA I ODRŽIVOG RAZVOJA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</si>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</sst>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5677160085</v>
      </c>
      <c r="D2" s="6">
        <f>'PR-RAS'!E6</f>
        <v>6736691560.3500004</v>
      </c>
      <c r="E2" s="6">
        <v>0</v>
      </c>
      <c r="F2" s="6">
        <v>0</v>
      </c>
      <c r="G2" s="7">
        <f t="shared" ref="G2:G264" si="0">(B2/1000)*(C2*1+D2*2)</f>
        <v>19150543.205700003</v>
      </c>
      <c r="H2" s="7">
        <f t="shared" ref="H2:H264" si="1">ABS(C2-ROUND(C2,0))+ABS(D2-ROUND(D2,0))</f>
        <v>0.35000038146972656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327188.78999999998</v>
      </c>
      <c r="E3" s="1">
        <v>0</v>
      </c>
      <c r="F3" s="1">
        <v>0</v>
      </c>
      <c r="G3" s="2">
        <f t="shared" si="0"/>
        <v>1308.7551599999999</v>
      </c>
      <c r="H3" s="2">
        <f t="shared" si="1"/>
        <v>0.21000000002095476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327188.78999999998</v>
      </c>
      <c r="E25" s="1">
        <v>0</v>
      </c>
      <c r="F25" s="1">
        <v>0</v>
      </c>
      <c r="G25" s="2">
        <f t="shared" si="0"/>
        <v>15705.06192</v>
      </c>
      <c r="H25" s="2">
        <f t="shared" si="1"/>
        <v>0.21000000002095476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327188.78999999998</v>
      </c>
      <c r="E32" s="1">
        <v>0</v>
      </c>
      <c r="F32" s="1">
        <v>0</v>
      </c>
      <c r="G32" s="2">
        <f t="shared" si="0"/>
        <v>20285.704979999999</v>
      </c>
      <c r="H32" s="2">
        <f t="shared" si="1"/>
        <v>0.21000000002095476</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4895011282</v>
      </c>
      <c r="D46" s="1">
        <f>'PR-RAS'!E50</f>
        <v>5933221690.1699991</v>
      </c>
      <c r="E46" s="1">
        <v>0</v>
      </c>
      <c r="F46" s="1">
        <v>0</v>
      </c>
      <c r="G46" s="2">
        <f t="shared" si="0"/>
        <v>754265459.80529988</v>
      </c>
      <c r="H46" s="2">
        <f t="shared" si="1"/>
        <v>0.16999912261962891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5264</v>
      </c>
      <c r="D47" s="1">
        <f>'PR-RAS'!E51</f>
        <v>0</v>
      </c>
      <c r="E47" s="1">
        <v>0</v>
      </c>
      <c r="F47" s="1">
        <v>0</v>
      </c>
      <c r="G47" s="2">
        <f t="shared" si="0"/>
        <v>242.14400000000001</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5264</v>
      </c>
      <c r="D48" s="1">
        <f>'PR-RAS'!E52</f>
        <v>0</v>
      </c>
      <c r="E48" s="1">
        <v>0</v>
      </c>
      <c r="F48" s="1">
        <v>0</v>
      </c>
      <c r="G48" s="2">
        <f t="shared" si="0"/>
        <v>247.40799999999999</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4885117219</v>
      </c>
      <c r="D50" s="1">
        <f>'PR-RAS'!E54</f>
        <v>5313648714.9099998</v>
      </c>
      <c r="E50" s="1">
        <v>0</v>
      </c>
      <c r="F50" s="1">
        <v>0</v>
      </c>
      <c r="G50" s="2">
        <f t="shared" si="0"/>
        <v>760108317.79218006</v>
      </c>
      <c r="H50" s="2">
        <f t="shared" si="1"/>
        <v>9.0000152587890625E-2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438495119</v>
      </c>
      <c r="D53" s="1">
        <f>'PR-RAS'!E57</f>
        <v>348934596.98000002</v>
      </c>
      <c r="E53" s="1">
        <v>0</v>
      </c>
      <c r="F53" s="1">
        <v>0</v>
      </c>
      <c r="G53" s="2">
        <f t="shared" si="0"/>
        <v>59090944.27392</v>
      </c>
      <c r="H53" s="2">
        <f t="shared" si="1"/>
        <v>1.9999980926513672E-2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4446622100</v>
      </c>
      <c r="D54" s="1">
        <f>'PR-RAS'!E58</f>
        <v>4964714117.9300003</v>
      </c>
      <c r="E54" s="1">
        <v>0</v>
      </c>
      <c r="F54" s="1">
        <v>0</v>
      </c>
      <c r="G54" s="2">
        <f t="shared" si="0"/>
        <v>761930667.80058002</v>
      </c>
      <c r="H54" s="2">
        <f t="shared" si="1"/>
        <v>6.999969482421875E-2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2202789</v>
      </c>
      <c r="D58" s="1">
        <f>'PR-RAS'!E62</f>
        <v>606755877.23000002</v>
      </c>
      <c r="E58" s="1">
        <v>0</v>
      </c>
      <c r="F58" s="1">
        <v>0</v>
      </c>
      <c r="G58" s="2">
        <f t="shared" si="0"/>
        <v>69295728.977219999</v>
      </c>
      <c r="H58" s="2">
        <f t="shared" si="1"/>
        <v>0.23000001907348633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2202789</v>
      </c>
      <c r="D59" s="1">
        <f>'PR-RAS'!E63</f>
        <v>606755877.23000002</v>
      </c>
      <c r="E59" s="1">
        <v>0</v>
      </c>
      <c r="F59" s="1">
        <v>0</v>
      </c>
      <c r="G59" s="2">
        <f t="shared" si="0"/>
        <v>70511443.52068001</v>
      </c>
      <c r="H59" s="2">
        <f t="shared" si="1"/>
        <v>0.23000001907348633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7686010</v>
      </c>
      <c r="D73" s="1">
        <f>'PR-RAS'!E77</f>
        <v>12817098.029999999</v>
      </c>
      <c r="E73" s="1">
        <v>0</v>
      </c>
      <c r="F73" s="1">
        <v>0</v>
      </c>
      <c r="G73" s="2">
        <f t="shared" si="0"/>
        <v>2399054.8363199998</v>
      </c>
      <c r="H73" s="2">
        <f t="shared" si="1"/>
        <v>2.9999999329447746E-2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7589079</v>
      </c>
      <c r="D74" s="1">
        <f>'PR-RAS'!E78</f>
        <v>12543353.039999999</v>
      </c>
      <c r="E74" s="1">
        <v>0</v>
      </c>
      <c r="F74" s="1">
        <v>0</v>
      </c>
      <c r="G74" s="2">
        <f t="shared" si="0"/>
        <v>2385332.3108399999</v>
      </c>
      <c r="H74" s="2">
        <f t="shared" si="1"/>
        <v>3.9999999105930328E-2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96931</v>
      </c>
      <c r="D76" s="1">
        <f>'PR-RAS'!E80</f>
        <v>273744.99</v>
      </c>
      <c r="E76" s="1">
        <v>0</v>
      </c>
      <c r="F76" s="1">
        <v>0</v>
      </c>
      <c r="G76" s="2">
        <f t="shared" si="0"/>
        <v>48331.573499999999</v>
      </c>
      <c r="H76" s="2">
        <f t="shared" si="1"/>
        <v>1.0000000009313226E-2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885499</v>
      </c>
      <c r="D78" s="1">
        <f>'PR-RAS'!E82</f>
        <v>13594.68</v>
      </c>
      <c r="E78" s="1">
        <v>0</v>
      </c>
      <c r="F78" s="1">
        <v>0</v>
      </c>
      <c r="G78" s="2">
        <f t="shared" si="0"/>
        <v>70277.003719999993</v>
      </c>
      <c r="H78" s="2">
        <f t="shared" si="1"/>
        <v>0.31999999999970896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885499</v>
      </c>
      <c r="D79" s="1">
        <f>'PR-RAS'!E83</f>
        <v>13594.68</v>
      </c>
      <c r="E79" s="1">
        <v>0</v>
      </c>
      <c r="F79" s="1">
        <v>0</v>
      </c>
      <c r="G79" s="2">
        <f t="shared" si="0"/>
        <v>71189.692079999993</v>
      </c>
      <c r="H79" s="2">
        <f t="shared" si="1"/>
        <v>0.31999999999970896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885499</v>
      </c>
      <c r="D85" s="1">
        <f>'PR-RAS'!E89</f>
        <v>13594.68</v>
      </c>
      <c r="E85" s="1">
        <v>0</v>
      </c>
      <c r="F85" s="1">
        <v>0</v>
      </c>
      <c r="G85" s="2">
        <f t="shared" si="0"/>
        <v>76665.822240000009</v>
      </c>
      <c r="H85" s="2">
        <f t="shared" si="1"/>
        <v>0.31999999999970896</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46560077</v>
      </c>
      <c r="D102" s="1">
        <f>'PR-RAS'!E106</f>
        <v>58851947.350000001</v>
      </c>
      <c r="E102" s="1">
        <v>0</v>
      </c>
      <c r="F102" s="1">
        <v>0</v>
      </c>
      <c r="G102" s="2">
        <f t="shared" si="0"/>
        <v>16590661.1417</v>
      </c>
      <c r="H102" s="2">
        <f t="shared" si="1"/>
        <v>0.35000000149011612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46560077</v>
      </c>
      <c r="D108" s="1">
        <f>'PR-RAS'!E112</f>
        <v>58851947.350000001</v>
      </c>
      <c r="E108" s="1">
        <v>0</v>
      </c>
      <c r="F108" s="1">
        <v>0</v>
      </c>
      <c r="G108" s="2">
        <f t="shared" si="0"/>
        <v>17576244.971899997</v>
      </c>
      <c r="H108" s="2">
        <f t="shared" si="1"/>
        <v>0.35000000149011612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4364242</v>
      </c>
      <c r="D109" s="1">
        <f>'PR-RAS'!E113</f>
        <v>4858573.58</v>
      </c>
      <c r="E109" s="1">
        <v>0</v>
      </c>
      <c r="F109" s="1">
        <v>0</v>
      </c>
      <c r="G109" s="2">
        <f t="shared" si="0"/>
        <v>1520790.0292799999</v>
      </c>
      <c r="H109" s="2">
        <f t="shared" si="1"/>
        <v>0.41999999992549419</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42195835</v>
      </c>
      <c r="D113" s="1">
        <f>'PR-RAS'!E117</f>
        <v>53993373.770000003</v>
      </c>
      <c r="E113" s="1">
        <v>0</v>
      </c>
      <c r="F113" s="1">
        <v>0</v>
      </c>
      <c r="G113" s="2">
        <f t="shared" si="0"/>
        <v>16820449.244480003</v>
      </c>
      <c r="H113" s="2">
        <f t="shared" si="1"/>
        <v>0.22999999672174454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439732</v>
      </c>
      <c r="D120" s="1">
        <f>'PR-RAS'!E124</f>
        <v>491907.76</v>
      </c>
      <c r="E120" s="1">
        <v>0</v>
      </c>
      <c r="F120" s="1">
        <v>0</v>
      </c>
      <c r="G120" s="2">
        <f t="shared" si="0"/>
        <v>169402.15487999999</v>
      </c>
      <c r="H120" s="2">
        <f t="shared" si="1"/>
        <v>0.23999999999068677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439732</v>
      </c>
      <c r="D121" s="1">
        <f>'PR-RAS'!E125</f>
        <v>491907.76</v>
      </c>
      <c r="E121" s="1">
        <v>0</v>
      </c>
      <c r="F121" s="1">
        <v>0</v>
      </c>
      <c r="G121" s="2">
        <f t="shared" si="0"/>
        <v>170825.70240000001</v>
      </c>
      <c r="H121" s="2">
        <f t="shared" si="1"/>
        <v>0.23999999999068677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439732</v>
      </c>
      <c r="D123" s="1">
        <f>'PR-RAS'!E127</f>
        <v>491907.76</v>
      </c>
      <c r="E123" s="1">
        <v>0</v>
      </c>
      <c r="F123" s="1">
        <v>0</v>
      </c>
      <c r="G123" s="2">
        <f t="shared" si="0"/>
        <v>173672.79743999999</v>
      </c>
      <c r="H123" s="2">
        <f t="shared" si="1"/>
        <v>0.23999999999068677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734263495</v>
      </c>
      <c r="D129" s="1">
        <f>'PR-RAS'!E133</f>
        <v>743785231.60000002</v>
      </c>
      <c r="E129" s="1">
        <v>0</v>
      </c>
      <c r="F129" s="1">
        <v>0</v>
      </c>
      <c r="G129" s="2">
        <f t="shared" si="0"/>
        <v>284394746.64959997</v>
      </c>
      <c r="H129" s="2">
        <f t="shared" si="1"/>
        <v>0.39999997615814209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734263495</v>
      </c>
      <c r="D130" s="1">
        <f>'PR-RAS'!E134</f>
        <v>743785231.60000002</v>
      </c>
      <c r="E130" s="1">
        <v>0</v>
      </c>
      <c r="F130" s="1">
        <v>0</v>
      </c>
      <c r="G130" s="2">
        <f t="shared" si="0"/>
        <v>286616580.60780001</v>
      </c>
      <c r="H130" s="2">
        <f t="shared" si="1"/>
        <v>0.39999997615814209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253761726</v>
      </c>
      <c r="D131" s="1">
        <f>'PR-RAS'!E135</f>
        <v>277216455.45999998</v>
      </c>
      <c r="E131" s="1">
        <v>0</v>
      </c>
      <c r="F131" s="1">
        <v>0</v>
      </c>
      <c r="G131" s="2">
        <f t="shared" si="0"/>
        <v>105065302.79960001</v>
      </c>
      <c r="H131" s="2">
        <f t="shared" si="1"/>
        <v>0.45999997854232788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479452595</v>
      </c>
      <c r="D132" s="1">
        <f>'PR-RAS'!E136</f>
        <v>465615141.27999997</v>
      </c>
      <c r="E132" s="1">
        <v>0</v>
      </c>
      <c r="F132" s="1">
        <v>0</v>
      </c>
      <c r="G132" s="2">
        <f t="shared" si="0"/>
        <v>184799456.96035999</v>
      </c>
      <c r="H132" s="2">
        <f t="shared" si="1"/>
        <v>0.27999997138977051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1049174</v>
      </c>
      <c r="D133" s="1">
        <f>'PR-RAS'!E137</f>
        <v>953634.86</v>
      </c>
      <c r="E133" s="1">
        <v>0</v>
      </c>
      <c r="F133" s="1">
        <v>0</v>
      </c>
      <c r="G133" s="2">
        <f t="shared" si="0"/>
        <v>390250.57104000001</v>
      </c>
      <c r="H133" s="2">
        <f t="shared" si="1"/>
        <v>0.14000000001396984</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5542324659</v>
      </c>
      <c r="D147" s="1">
        <f>'PR-RAS'!E151</f>
        <v>7917691438.3299999</v>
      </c>
      <c r="E147" s="1">
        <v>0</v>
      </c>
      <c r="F147" s="1">
        <v>0</v>
      </c>
      <c r="G147" s="2">
        <f t="shared" si="0"/>
        <v>3121145300.2063599</v>
      </c>
      <c r="H147" s="2">
        <f t="shared" si="1"/>
        <v>0.32999992370605469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118216207</v>
      </c>
      <c r="D148" s="1">
        <f>'PR-RAS'!E152</f>
        <v>120996046.49000002</v>
      </c>
      <c r="E148" s="1">
        <v>0</v>
      </c>
      <c r="F148" s="1">
        <v>0</v>
      </c>
      <c r="G148" s="2">
        <f t="shared" si="0"/>
        <v>52950620.097060002</v>
      </c>
      <c r="H148" s="2">
        <f t="shared" si="1"/>
        <v>0.49000002443790436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99244283</v>
      </c>
      <c r="D149" s="1">
        <f>'PR-RAS'!E153</f>
        <v>101288307.05000001</v>
      </c>
      <c r="E149" s="1">
        <v>0</v>
      </c>
      <c r="F149" s="1">
        <v>0</v>
      </c>
      <c r="G149" s="2">
        <f t="shared" si="0"/>
        <v>44669492.770800002</v>
      </c>
      <c r="H149" s="2">
        <f t="shared" si="1"/>
        <v>5.0000011920928955E-2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98980469</v>
      </c>
      <c r="D150" s="1">
        <f>'PR-RAS'!E154</f>
        <v>100798741.68000001</v>
      </c>
      <c r="E150" s="1">
        <v>0</v>
      </c>
      <c r="F150" s="1">
        <v>0</v>
      </c>
      <c r="G150" s="2">
        <f t="shared" si="0"/>
        <v>44786114.901639998</v>
      </c>
      <c r="H150" s="2">
        <f t="shared" si="1"/>
        <v>0.31999999284744263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172768</v>
      </c>
      <c r="D152" s="1">
        <f>'PR-RAS'!E156</f>
        <v>308944.36</v>
      </c>
      <c r="E152" s="1">
        <v>0</v>
      </c>
      <c r="F152" s="1">
        <v>0</v>
      </c>
      <c r="G152" s="2">
        <f t="shared" si="0"/>
        <v>119389.16471999999</v>
      </c>
      <c r="H152" s="2">
        <f t="shared" si="1"/>
        <v>0.35999999998603016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91046</v>
      </c>
      <c r="D153" s="1">
        <f>'PR-RAS'!E157</f>
        <v>180621.01</v>
      </c>
      <c r="E153" s="1">
        <v>0</v>
      </c>
      <c r="F153" s="1">
        <v>0</v>
      </c>
      <c r="G153" s="2">
        <f t="shared" si="0"/>
        <v>68747.779039999994</v>
      </c>
      <c r="H153" s="2">
        <f t="shared" si="1"/>
        <v>1.0000000009313226E-2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3373818</v>
      </c>
      <c r="D154" s="1">
        <f>'PR-RAS'!E158</f>
        <v>3722112.93</v>
      </c>
      <c r="E154" s="1">
        <v>0</v>
      </c>
      <c r="F154" s="1">
        <v>0</v>
      </c>
      <c r="G154" s="2">
        <f t="shared" si="0"/>
        <v>1655160.71058</v>
      </c>
      <c r="H154" s="2">
        <f t="shared" si="1"/>
        <v>6.9999999832361937E-2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15598106</v>
      </c>
      <c r="D155" s="1">
        <f>'PR-RAS'!E159</f>
        <v>15985626.51</v>
      </c>
      <c r="E155" s="1">
        <v>0</v>
      </c>
      <c r="F155" s="1">
        <v>0</v>
      </c>
      <c r="G155" s="2">
        <f t="shared" si="0"/>
        <v>7325681.2890799996</v>
      </c>
      <c r="H155" s="2">
        <f t="shared" si="1"/>
        <v>0.49000000022351742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15598106</v>
      </c>
      <c r="D157" s="1">
        <f>'PR-RAS'!E161</f>
        <v>15985266.82</v>
      </c>
      <c r="E157" s="1">
        <v>0</v>
      </c>
      <c r="F157" s="1">
        <v>0</v>
      </c>
      <c r="G157" s="2">
        <f t="shared" si="0"/>
        <v>7420707.7838399997</v>
      </c>
      <c r="H157" s="2">
        <f t="shared" si="1"/>
        <v>0.17999999970197678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359.69</v>
      </c>
      <c r="E158" s="1">
        <v>0</v>
      </c>
      <c r="F158" s="1">
        <v>0</v>
      </c>
      <c r="G158" s="2">
        <f t="shared" si="0"/>
        <v>112.94266</v>
      </c>
      <c r="H158" s="2">
        <f t="shared" si="1"/>
        <v>0.31000000000000227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134698647</v>
      </c>
      <c r="D159" s="1">
        <f>'PR-RAS'!E163</f>
        <v>1486435133.5899999</v>
      </c>
      <c r="E159" s="1">
        <v>0</v>
      </c>
      <c r="F159" s="1">
        <v>0</v>
      </c>
      <c r="G159" s="2">
        <f t="shared" si="0"/>
        <v>490995888.44044</v>
      </c>
      <c r="H159" s="2">
        <f t="shared" si="1"/>
        <v>0.41000008583068848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4446241</v>
      </c>
      <c r="D160" s="1">
        <f>'PR-RAS'!E164</f>
        <v>7399848.4800000004</v>
      </c>
      <c r="E160" s="1">
        <v>0</v>
      </c>
      <c r="F160" s="1">
        <v>0</v>
      </c>
      <c r="G160" s="2">
        <f t="shared" si="0"/>
        <v>3060104.13564</v>
      </c>
      <c r="H160" s="2">
        <f t="shared" si="1"/>
        <v>0.48000000044703484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1281389</v>
      </c>
      <c r="D161" s="1">
        <f>'PR-RAS'!E165</f>
        <v>4111337.81</v>
      </c>
      <c r="E161" s="1">
        <v>0</v>
      </c>
      <c r="F161" s="1">
        <v>0</v>
      </c>
      <c r="G161" s="2">
        <f t="shared" si="0"/>
        <v>1520650.3392000003</v>
      </c>
      <c r="H161" s="2">
        <f t="shared" si="1"/>
        <v>0.18999999994412065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3089576</v>
      </c>
      <c r="D162" s="1">
        <f>'PR-RAS'!E166</f>
        <v>3129860.83</v>
      </c>
      <c r="E162" s="1">
        <v>0</v>
      </c>
      <c r="F162" s="1">
        <v>0</v>
      </c>
      <c r="G162" s="2">
        <f t="shared" si="0"/>
        <v>1505236.9232600001</v>
      </c>
      <c r="H162" s="2">
        <f t="shared" si="1"/>
        <v>0.16999999992549419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75276</v>
      </c>
      <c r="D163" s="1">
        <f>'PR-RAS'!E167</f>
        <v>158649.84</v>
      </c>
      <c r="E163" s="1">
        <v>0</v>
      </c>
      <c r="F163" s="1">
        <v>0</v>
      </c>
      <c r="G163" s="2">
        <f t="shared" si="0"/>
        <v>63597.260159999998</v>
      </c>
      <c r="H163" s="2">
        <f t="shared" si="1"/>
        <v>0.16000000000349246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1565508</v>
      </c>
      <c r="D165" s="1">
        <f>'PR-RAS'!E169</f>
        <v>2368703.0500000003</v>
      </c>
      <c r="E165" s="1">
        <v>0</v>
      </c>
      <c r="F165" s="1">
        <v>0</v>
      </c>
      <c r="G165" s="2">
        <f t="shared" si="0"/>
        <v>1033677.9124000001</v>
      </c>
      <c r="H165" s="2">
        <f t="shared" si="1"/>
        <v>5.0000000279396772E-2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426262</v>
      </c>
      <c r="D166" s="1">
        <f>'PR-RAS'!E170</f>
        <v>536759.68000000005</v>
      </c>
      <c r="E166" s="1">
        <v>0</v>
      </c>
      <c r="F166" s="1">
        <v>0</v>
      </c>
      <c r="G166" s="2">
        <f t="shared" si="0"/>
        <v>247463.92440000002</v>
      </c>
      <c r="H166" s="2">
        <f t="shared" si="1"/>
        <v>0.31999999994877726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3256</v>
      </c>
      <c r="D167" s="1">
        <f>'PR-RAS'!E171</f>
        <v>4012.46</v>
      </c>
      <c r="E167" s="1">
        <v>0</v>
      </c>
      <c r="F167" s="1">
        <v>0</v>
      </c>
      <c r="G167" s="2">
        <f t="shared" si="0"/>
        <v>1872.6327200000001</v>
      </c>
      <c r="H167" s="2">
        <f t="shared" si="1"/>
        <v>0.46000000000003638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973422</v>
      </c>
      <c r="D168" s="1">
        <f>'PR-RAS'!E172</f>
        <v>1572739.17</v>
      </c>
      <c r="E168" s="1">
        <v>0</v>
      </c>
      <c r="F168" s="1">
        <v>0</v>
      </c>
      <c r="G168" s="2">
        <f t="shared" si="0"/>
        <v>687856.35678000003</v>
      </c>
      <c r="H168" s="2">
        <f t="shared" si="1"/>
        <v>0.16999999992549419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77116</v>
      </c>
      <c r="D169" s="1">
        <f>'PR-RAS'!E173</f>
        <v>70246.92</v>
      </c>
      <c r="E169" s="1">
        <v>0</v>
      </c>
      <c r="F169" s="1">
        <v>0</v>
      </c>
      <c r="G169" s="2">
        <f t="shared" si="0"/>
        <v>36558.453119999998</v>
      </c>
      <c r="H169" s="2">
        <f t="shared" si="1"/>
        <v>8.000000000174623E-2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40821</v>
      </c>
      <c r="D170" s="1">
        <f>'PR-RAS'!E174</f>
        <v>154248.97</v>
      </c>
      <c r="E170" s="1">
        <v>0</v>
      </c>
      <c r="F170" s="1">
        <v>0</v>
      </c>
      <c r="G170" s="2">
        <f t="shared" si="0"/>
        <v>59034.900860000002</v>
      </c>
      <c r="H170" s="2">
        <f t="shared" si="1"/>
        <v>2.9999999998835847E-2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44631</v>
      </c>
      <c r="D172" s="1">
        <f>'PR-RAS'!E176</f>
        <v>30695.85</v>
      </c>
      <c r="E172" s="1">
        <v>0</v>
      </c>
      <c r="F172" s="1">
        <v>0</v>
      </c>
      <c r="G172" s="2">
        <f t="shared" si="0"/>
        <v>18129.881700000002</v>
      </c>
      <c r="H172" s="2">
        <f t="shared" si="1"/>
        <v>0.15000000000145519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115948061</v>
      </c>
      <c r="D173" s="1">
        <f>'PR-RAS'!E177</f>
        <v>153267274.95999998</v>
      </c>
      <c r="E173" s="1">
        <v>0</v>
      </c>
      <c r="F173" s="1">
        <v>0</v>
      </c>
      <c r="G173" s="2">
        <f t="shared" si="0"/>
        <v>72667009.078239992</v>
      </c>
      <c r="H173" s="2">
        <f t="shared" si="1"/>
        <v>4.0000021457672119E-2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1769192</v>
      </c>
      <c r="D174" s="1">
        <f>'PR-RAS'!E178</f>
        <v>1606788.73</v>
      </c>
      <c r="E174" s="1">
        <v>0</v>
      </c>
      <c r="F174" s="1">
        <v>0</v>
      </c>
      <c r="G174" s="2">
        <f t="shared" si="0"/>
        <v>862019.11657999991</v>
      </c>
      <c r="H174" s="2">
        <f t="shared" si="1"/>
        <v>0.27000000001862645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2150879</v>
      </c>
      <c r="D175" s="1">
        <f>'PR-RAS'!E179</f>
        <v>1513302.23</v>
      </c>
      <c r="E175" s="1">
        <v>0</v>
      </c>
      <c r="F175" s="1">
        <v>0</v>
      </c>
      <c r="G175" s="2">
        <f t="shared" si="0"/>
        <v>900882.12203999993</v>
      </c>
      <c r="H175" s="2">
        <f t="shared" si="1"/>
        <v>0.22999999998137355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2944118</v>
      </c>
      <c r="D176" s="1">
        <f>'PR-RAS'!E180</f>
        <v>9777507</v>
      </c>
      <c r="E176" s="1">
        <v>0</v>
      </c>
      <c r="F176" s="1">
        <v>0</v>
      </c>
      <c r="G176" s="2">
        <f t="shared" si="0"/>
        <v>3937348.0999999996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310592</v>
      </c>
      <c r="D177" s="1">
        <f>'PR-RAS'!E181</f>
        <v>434950.11</v>
      </c>
      <c r="E177" s="1">
        <v>0</v>
      </c>
      <c r="F177" s="1">
        <v>0</v>
      </c>
      <c r="G177" s="2">
        <f t="shared" si="0"/>
        <v>207766.63071999999</v>
      </c>
      <c r="H177" s="2">
        <f t="shared" si="1"/>
        <v>0.10999999998603016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16181890</v>
      </c>
      <c r="D178" s="1">
        <f>'PR-RAS'!E182</f>
        <v>16907146.77</v>
      </c>
      <c r="E178" s="1">
        <v>0</v>
      </c>
      <c r="F178" s="1">
        <v>0</v>
      </c>
      <c r="G178" s="2">
        <f t="shared" si="0"/>
        <v>8849324.4865799993</v>
      </c>
      <c r="H178" s="2">
        <f t="shared" si="1"/>
        <v>0.23000000044703484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318035</v>
      </c>
      <c r="D179" s="1">
        <f>'PR-RAS'!E183</f>
        <v>484962.63</v>
      </c>
      <c r="E179" s="1">
        <v>0</v>
      </c>
      <c r="F179" s="1">
        <v>0</v>
      </c>
      <c r="G179" s="2">
        <f t="shared" si="0"/>
        <v>229256.92627999999</v>
      </c>
      <c r="H179" s="2">
        <f t="shared" si="1"/>
        <v>0.36999999999534339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75644635</v>
      </c>
      <c r="D180" s="1">
        <f>'PR-RAS'!E184</f>
        <v>104746682.48999999</v>
      </c>
      <c r="E180" s="1">
        <v>0</v>
      </c>
      <c r="F180" s="1">
        <v>0</v>
      </c>
      <c r="G180" s="2">
        <f t="shared" si="0"/>
        <v>51039701.996420003</v>
      </c>
      <c r="H180" s="2">
        <f t="shared" si="1"/>
        <v>0.48999999463558197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13951344</v>
      </c>
      <c r="D181" s="1">
        <f>'PR-RAS'!E185</f>
        <v>15168251.16</v>
      </c>
      <c r="E181" s="1">
        <v>0</v>
      </c>
      <c r="F181" s="1">
        <v>0</v>
      </c>
      <c r="G181" s="2">
        <f t="shared" si="0"/>
        <v>7971812.3376000002</v>
      </c>
      <c r="H181" s="2">
        <f t="shared" si="1"/>
        <v>0.16000000014901161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2677376</v>
      </c>
      <c r="D182" s="1">
        <f>'PR-RAS'!E186</f>
        <v>2627683.84</v>
      </c>
      <c r="E182" s="1">
        <v>0</v>
      </c>
      <c r="F182" s="1">
        <v>0</v>
      </c>
      <c r="G182" s="2">
        <f t="shared" si="0"/>
        <v>1435826.6060799998</v>
      </c>
      <c r="H182" s="2">
        <f t="shared" si="1"/>
        <v>0.16000000014901161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163110</v>
      </c>
      <c r="D183" s="1">
        <f>'PR-RAS'!E187</f>
        <v>337580.61</v>
      </c>
      <c r="E183" s="1">
        <v>0</v>
      </c>
      <c r="F183" s="1">
        <v>0</v>
      </c>
      <c r="G183" s="2">
        <f t="shared" si="0"/>
        <v>152565.36203999998</v>
      </c>
      <c r="H183" s="2">
        <f t="shared" si="1"/>
        <v>0.39000000001396984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12575727</v>
      </c>
      <c r="D184" s="1">
        <f>'PR-RAS'!E188</f>
        <v>1323061726.49</v>
      </c>
      <c r="E184" s="1">
        <v>0</v>
      </c>
      <c r="F184" s="1">
        <v>0</v>
      </c>
      <c r="G184" s="2">
        <f t="shared" si="0"/>
        <v>486541949.93633997</v>
      </c>
      <c r="H184" s="2">
        <f t="shared" si="1"/>
        <v>0.49000000953674316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4035511</v>
      </c>
      <c r="D185" s="1">
        <f>'PR-RAS'!E189</f>
        <v>4470726.71</v>
      </c>
      <c r="E185" s="1">
        <v>0</v>
      </c>
      <c r="F185" s="1">
        <v>0</v>
      </c>
      <c r="G185" s="2">
        <f t="shared" si="0"/>
        <v>2387761.45328</v>
      </c>
      <c r="H185" s="2">
        <f t="shared" si="1"/>
        <v>0.2900000000372529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211935</v>
      </c>
      <c r="D186" s="1">
        <f>'PR-RAS'!E190</f>
        <v>241254.79</v>
      </c>
      <c r="E186" s="1">
        <v>0</v>
      </c>
      <c r="F186" s="1">
        <v>0</v>
      </c>
      <c r="G186" s="2">
        <f t="shared" si="0"/>
        <v>128472.24730000002</v>
      </c>
      <c r="H186" s="2">
        <f t="shared" si="1"/>
        <v>0.20999999999185093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539967</v>
      </c>
      <c r="D187" s="1">
        <f>'PR-RAS'!E191</f>
        <v>499762.89</v>
      </c>
      <c r="E187" s="1">
        <v>0</v>
      </c>
      <c r="F187" s="1">
        <v>0</v>
      </c>
      <c r="G187" s="2">
        <f t="shared" si="0"/>
        <v>286345.65707999998</v>
      </c>
      <c r="H187" s="2">
        <f t="shared" si="1"/>
        <v>0.10999999998603016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6531755</v>
      </c>
      <c r="D188" s="1">
        <f>'PR-RAS'!E192</f>
        <v>5965833.6600000001</v>
      </c>
      <c r="E188" s="1">
        <v>0</v>
      </c>
      <c r="F188" s="1">
        <v>0</v>
      </c>
      <c r="G188" s="2">
        <f t="shared" si="0"/>
        <v>3452659.9738400001</v>
      </c>
      <c r="H188" s="2">
        <f t="shared" si="1"/>
        <v>0.33999999985098839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283666</v>
      </c>
      <c r="D189" s="1">
        <f>'PR-RAS'!E193</f>
        <v>4346322.9400000004</v>
      </c>
      <c r="E189" s="1">
        <v>0</v>
      </c>
      <c r="F189" s="1">
        <v>0</v>
      </c>
      <c r="G189" s="2">
        <f t="shared" si="0"/>
        <v>1687546.6334400002</v>
      </c>
      <c r="H189" s="2">
        <f t="shared" si="1"/>
        <v>5.9999999590218067E-2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822862</v>
      </c>
      <c r="D190" s="1">
        <f>'PR-RAS'!E194</f>
        <v>1307480028.47</v>
      </c>
      <c r="E190" s="1">
        <v>0</v>
      </c>
      <c r="F190" s="1">
        <v>0</v>
      </c>
      <c r="G190" s="2">
        <f t="shared" si="0"/>
        <v>494382971.67966002</v>
      </c>
      <c r="H190" s="2">
        <f t="shared" si="1"/>
        <v>0.47000002861022949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150031</v>
      </c>
      <c r="D191" s="1">
        <f>'PR-RAS'!E195</f>
        <v>57797.03</v>
      </c>
      <c r="E191" s="1">
        <v>0</v>
      </c>
      <c r="F191" s="1">
        <v>0</v>
      </c>
      <c r="G191" s="2">
        <f t="shared" si="0"/>
        <v>50468.761400000003</v>
      </c>
      <c r="H191" s="2">
        <f t="shared" si="1"/>
        <v>2.9999999998835847E-2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28550</v>
      </c>
      <c r="D192" s="1">
        <f>'PR-RAS'!E196</f>
        <v>364219159.06</v>
      </c>
      <c r="E192" s="1">
        <v>0</v>
      </c>
      <c r="F192" s="1">
        <v>0</v>
      </c>
      <c r="G192" s="2">
        <f t="shared" si="0"/>
        <v>139137171.81092</v>
      </c>
      <c r="H192" s="2">
        <f t="shared" si="1"/>
        <v>6.0000002384185791E-2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28550</v>
      </c>
      <c r="D206" s="1">
        <f>'PR-RAS'!E210</f>
        <v>364219159.06</v>
      </c>
      <c r="E206" s="1">
        <v>0</v>
      </c>
      <c r="F206" s="1">
        <v>0</v>
      </c>
      <c r="G206" s="2">
        <f t="shared" si="0"/>
        <v>149335707.9646</v>
      </c>
      <c r="H206" s="2">
        <f t="shared" si="1"/>
        <v>6.0000002384185791E-2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15073</v>
      </c>
      <c r="D207" s="1">
        <f>'PR-RAS'!E211</f>
        <v>16827.95</v>
      </c>
      <c r="E207" s="1">
        <v>0</v>
      </c>
      <c r="F207" s="1">
        <v>0</v>
      </c>
      <c r="G207" s="2">
        <f t="shared" si="0"/>
        <v>10038.153399999999</v>
      </c>
      <c r="H207" s="2">
        <f t="shared" si="1"/>
        <v>4.9999999999272404E-2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13477</v>
      </c>
      <c r="D209" s="1">
        <f>'PR-RAS'!E213</f>
        <v>364202331.11000001</v>
      </c>
      <c r="E209" s="1">
        <v>0</v>
      </c>
      <c r="F209" s="1">
        <v>0</v>
      </c>
      <c r="G209" s="2">
        <f t="shared" si="0"/>
        <v>151510972.95776001</v>
      </c>
      <c r="H209" s="2">
        <f t="shared" si="1"/>
        <v>0.11000001430511475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228903132</v>
      </c>
      <c r="D211" s="1">
        <f>'PR-RAS'!E215</f>
        <v>233002235.63</v>
      </c>
      <c r="E211" s="1">
        <v>0</v>
      </c>
      <c r="F211" s="1">
        <v>0</v>
      </c>
      <c r="G211" s="2">
        <f t="shared" si="0"/>
        <v>145930596.6846</v>
      </c>
      <c r="H211" s="2">
        <f t="shared" si="1"/>
        <v>0.37000000476837158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104007</v>
      </c>
      <c r="D212" s="1">
        <f>'PR-RAS'!E216</f>
        <v>45204448.719999999</v>
      </c>
      <c r="E212" s="1">
        <v>0</v>
      </c>
      <c r="F212" s="1">
        <v>0</v>
      </c>
      <c r="G212" s="2">
        <f t="shared" si="0"/>
        <v>19098222.83684</v>
      </c>
      <c r="H212" s="2">
        <f t="shared" si="1"/>
        <v>0.2800000011920929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104007</v>
      </c>
      <c r="D214" s="1">
        <f>'PR-RAS'!E218</f>
        <v>45204448.719999999</v>
      </c>
      <c r="E214" s="1">
        <v>0</v>
      </c>
      <c r="F214" s="1">
        <v>0</v>
      </c>
      <c r="G214" s="2">
        <f t="shared" si="0"/>
        <v>19279248.645719998</v>
      </c>
      <c r="H214" s="2">
        <f t="shared" si="1"/>
        <v>0.2800000011920929</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39559585</v>
      </c>
      <c r="D215" s="1">
        <f>'PR-RAS'!E219</f>
        <v>55488657.840000004</v>
      </c>
      <c r="E215" s="1">
        <v>0</v>
      </c>
      <c r="F215" s="1">
        <v>0</v>
      </c>
      <c r="G215" s="2">
        <f t="shared" si="0"/>
        <v>32214896.745519999</v>
      </c>
      <c r="H215" s="2">
        <f t="shared" si="1"/>
        <v>0.15999999642372131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1410.6</v>
      </c>
      <c r="E216" s="1">
        <v>0</v>
      </c>
      <c r="F216" s="1">
        <v>0</v>
      </c>
      <c r="G216" s="2">
        <f t="shared" si="0"/>
        <v>606.55799999999999</v>
      </c>
      <c r="H216" s="2">
        <f t="shared" si="1"/>
        <v>0.40000000000009095</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30486594</v>
      </c>
      <c r="D217" s="1">
        <f>'PR-RAS'!E221</f>
        <v>49501519.75</v>
      </c>
      <c r="E217" s="1">
        <v>0</v>
      </c>
      <c r="F217" s="1">
        <v>0</v>
      </c>
      <c r="G217" s="2">
        <f t="shared" si="0"/>
        <v>27969760.835999999</v>
      </c>
      <c r="H217" s="2">
        <f t="shared" si="1"/>
        <v>0.25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9072991</v>
      </c>
      <c r="D218" s="1">
        <f>'PR-RAS'!E222</f>
        <v>5985727.4900000002</v>
      </c>
      <c r="E218" s="1">
        <v>0</v>
      </c>
      <c r="F218" s="1">
        <v>0</v>
      </c>
      <c r="G218" s="2">
        <f t="shared" si="0"/>
        <v>4566644.7776600001</v>
      </c>
      <c r="H218" s="2">
        <f t="shared" si="1"/>
        <v>0.49000000022351742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189239540</v>
      </c>
      <c r="D219" s="1">
        <f>'PR-RAS'!E223</f>
        <v>132309129.06999999</v>
      </c>
      <c r="E219" s="1">
        <v>0</v>
      </c>
      <c r="F219" s="1">
        <v>0</v>
      </c>
      <c r="G219" s="2">
        <f t="shared" si="0"/>
        <v>98940999.994519994</v>
      </c>
      <c r="H219" s="2">
        <f t="shared" si="1"/>
        <v>6.9999992847442627E-2</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3376451682</v>
      </c>
      <c r="D220" s="1">
        <f>'PR-RAS'!E224</f>
        <v>3531586211.6100001</v>
      </c>
      <c r="E220" s="1">
        <v>0</v>
      </c>
      <c r="F220" s="1">
        <v>0</v>
      </c>
      <c r="G220" s="2">
        <f t="shared" si="0"/>
        <v>2286277679.0431805</v>
      </c>
      <c r="H220" s="2">
        <f t="shared" si="1"/>
        <v>0.3899998664855957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397268251</v>
      </c>
      <c r="D227" s="1">
        <f>'PR-RAS'!E231</f>
        <v>414211573.01000005</v>
      </c>
      <c r="E227" s="1">
        <v>0</v>
      </c>
      <c r="F227" s="1">
        <v>0</v>
      </c>
      <c r="G227" s="2">
        <f t="shared" si="0"/>
        <v>277006255.72652</v>
      </c>
      <c r="H227" s="2">
        <f t="shared" si="1"/>
        <v>1.0000050067901611E-2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14743685</v>
      </c>
      <c r="D228" s="1">
        <f>'PR-RAS'!E232</f>
        <v>16625530.41</v>
      </c>
      <c r="E228" s="1">
        <v>0</v>
      </c>
      <c r="F228" s="1">
        <v>0</v>
      </c>
      <c r="G228" s="2">
        <f t="shared" si="0"/>
        <v>10894807.301140001</v>
      </c>
      <c r="H228" s="2">
        <f t="shared" si="1"/>
        <v>0.41000000014901161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382524566</v>
      </c>
      <c r="D229" s="1">
        <f>'PR-RAS'!E233</f>
        <v>397586042.60000002</v>
      </c>
      <c r="E229" s="1">
        <v>0</v>
      </c>
      <c r="F229" s="1">
        <v>0</v>
      </c>
      <c r="G229" s="2">
        <f t="shared" si="0"/>
        <v>268514836.47360003</v>
      </c>
      <c r="H229" s="2">
        <f t="shared" si="1"/>
        <v>0.39999997615814209</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285033</v>
      </c>
      <c r="D232" s="1">
        <f>'PR-RAS'!E236</f>
        <v>160921.62</v>
      </c>
      <c r="E232" s="1">
        <v>0</v>
      </c>
      <c r="F232" s="1">
        <v>0</v>
      </c>
      <c r="G232" s="2">
        <f t="shared" si="0"/>
        <v>140188.41144</v>
      </c>
      <c r="H232" s="2">
        <f t="shared" si="1"/>
        <v>0.38000000000465661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285033</v>
      </c>
      <c r="D233" s="1">
        <f>'PR-RAS'!E237</f>
        <v>160921.62</v>
      </c>
      <c r="E233" s="1">
        <v>0</v>
      </c>
      <c r="F233" s="1">
        <v>0</v>
      </c>
      <c r="G233" s="2">
        <f t="shared" si="0"/>
        <v>140795.28768000001</v>
      </c>
      <c r="H233" s="2">
        <f t="shared" si="1"/>
        <v>0.38000000000465661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2939240284</v>
      </c>
      <c r="D240" s="1">
        <f>'PR-RAS'!E244</f>
        <v>3083316955.3099999</v>
      </c>
      <c r="E240" s="1">
        <v>0</v>
      </c>
      <c r="F240" s="1">
        <v>0</v>
      </c>
      <c r="G240" s="2">
        <f t="shared" si="0"/>
        <v>2176303932.5141797</v>
      </c>
      <c r="H240" s="2">
        <f t="shared" si="1"/>
        <v>0.30999994277954102</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68328013</v>
      </c>
      <c r="D241" s="1">
        <f>'PR-RAS'!E245</f>
        <v>108482199.73999999</v>
      </c>
      <c r="E241" s="1">
        <v>0</v>
      </c>
      <c r="F241" s="1">
        <v>0</v>
      </c>
      <c r="G241" s="2">
        <f t="shared" si="0"/>
        <v>68470178.995200008</v>
      </c>
      <c r="H241" s="2">
        <f t="shared" si="1"/>
        <v>0.26000000536441803</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2870912271</v>
      </c>
      <c r="D242" s="1">
        <f>'PR-RAS'!E246</f>
        <v>2974834755.5700002</v>
      </c>
      <c r="E242" s="1">
        <v>0</v>
      </c>
      <c r="F242" s="1">
        <v>0</v>
      </c>
      <c r="G242" s="2">
        <f t="shared" si="0"/>
        <v>2125760209.4957397</v>
      </c>
      <c r="H242" s="2">
        <f t="shared" si="1"/>
        <v>0.42999982833862305</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39658114</v>
      </c>
      <c r="D243" s="1">
        <f>'PR-RAS'!E247</f>
        <v>33896761.670000002</v>
      </c>
      <c r="E243" s="1">
        <v>0</v>
      </c>
      <c r="F243" s="1">
        <v>0</v>
      </c>
      <c r="G243" s="2">
        <f t="shared" si="0"/>
        <v>26003296.236280002</v>
      </c>
      <c r="H243" s="2">
        <f t="shared" si="1"/>
        <v>0.32999999821186066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7562057</v>
      </c>
      <c r="D244" s="1">
        <f>'PR-RAS'!E248</f>
        <v>8377151.8099999996</v>
      </c>
      <c r="E244" s="1">
        <v>0</v>
      </c>
      <c r="F244" s="1">
        <v>0</v>
      </c>
      <c r="G244" s="2">
        <f t="shared" si="0"/>
        <v>5908875.6306599993</v>
      </c>
      <c r="H244" s="2">
        <f t="shared" si="1"/>
        <v>0.19000000040978193</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9696228</v>
      </c>
      <c r="D245" s="1">
        <f>'PR-RAS'!E249</f>
        <v>4731908.16</v>
      </c>
      <c r="E245" s="1">
        <v>0</v>
      </c>
      <c r="F245" s="1">
        <v>0</v>
      </c>
      <c r="G245" s="2">
        <f t="shared" si="0"/>
        <v>4675050.8140799999</v>
      </c>
      <c r="H245" s="2">
        <f t="shared" si="1"/>
        <v>0.16000000014901161</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14911251</v>
      </c>
      <c r="D246" s="1">
        <f>'PR-RAS'!E250</f>
        <v>14135409.960000001</v>
      </c>
      <c r="E246" s="1">
        <v>0</v>
      </c>
      <c r="F246" s="1">
        <v>0</v>
      </c>
      <c r="G246" s="2">
        <f t="shared" si="0"/>
        <v>10579607.375399999</v>
      </c>
      <c r="H246" s="2">
        <f t="shared" si="1"/>
        <v>3.9999999105930328E-2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7488578</v>
      </c>
      <c r="D247" s="1">
        <f>'PR-RAS'!E251</f>
        <v>6652291.7400000002</v>
      </c>
      <c r="E247" s="1">
        <v>0</v>
      </c>
      <c r="F247" s="1">
        <v>0</v>
      </c>
      <c r="G247" s="2">
        <f t="shared" si="0"/>
        <v>5115117.7240800001</v>
      </c>
      <c r="H247" s="2">
        <f t="shared" si="1"/>
        <v>0.25999999977648258</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87912216</v>
      </c>
      <c r="D248" s="1">
        <f>'PR-RAS'!E252</f>
        <v>7233737.9299999997</v>
      </c>
      <c r="E248" s="1">
        <v>0</v>
      </c>
      <c r="F248" s="1">
        <v>0</v>
      </c>
      <c r="G248" s="2">
        <f t="shared" si="0"/>
        <v>25287783.889419999</v>
      </c>
      <c r="H248" s="2">
        <f t="shared" si="1"/>
        <v>7.0000000298023224E-2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87912216</v>
      </c>
      <c r="D255" s="1">
        <f>'PR-RAS'!E259</f>
        <v>7233737.9299999997</v>
      </c>
      <c r="E255" s="1">
        <v>0</v>
      </c>
      <c r="F255" s="1">
        <v>0</v>
      </c>
      <c r="G255" s="2">
        <f t="shared" si="0"/>
        <v>26004441.732439999</v>
      </c>
      <c r="H255" s="2">
        <f t="shared" si="1"/>
        <v>7.0000000298023224E-2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18248877</v>
      </c>
      <c r="D256" s="1">
        <f>'PR-RAS'!E260</f>
        <v>6938762.9299999997</v>
      </c>
      <c r="E256" s="1">
        <v>0</v>
      </c>
      <c r="F256" s="1">
        <v>0</v>
      </c>
      <c r="G256" s="2">
        <f t="shared" si="0"/>
        <v>8192232.7292999998</v>
      </c>
      <c r="H256" s="2">
        <f t="shared" si="1"/>
        <v>7.0000000298023224E-2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108675</v>
      </c>
      <c r="D257" s="1">
        <f>'PR-RAS'!E261</f>
        <v>294975</v>
      </c>
      <c r="E257" s="1">
        <v>0</v>
      </c>
      <c r="F257" s="1">
        <v>0</v>
      </c>
      <c r="G257" s="2">
        <f t="shared" si="0"/>
        <v>178848</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69554664</v>
      </c>
      <c r="D258" s="1">
        <f>'PR-RAS'!E262</f>
        <v>0</v>
      </c>
      <c r="E258" s="1">
        <v>0</v>
      </c>
      <c r="F258" s="1">
        <v>0</v>
      </c>
      <c r="G258" s="2">
        <f t="shared" si="0"/>
        <v>17875548.648000002</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1596114225</v>
      </c>
      <c r="D259" s="1">
        <f>'PR-RAS'!E263</f>
        <v>2174218914.02</v>
      </c>
      <c r="E259" s="1">
        <v>0</v>
      </c>
      <c r="F259" s="1">
        <v>0</v>
      </c>
      <c r="G259" s="2">
        <f t="shared" si="0"/>
        <v>1533694429.68432</v>
      </c>
      <c r="H259" s="2">
        <f t="shared" si="1"/>
        <v>1.9999980926513672E-2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23573892</v>
      </c>
      <c r="D260" s="1">
        <f>'PR-RAS'!E264</f>
        <v>161447423.79999998</v>
      </c>
      <c r="E260" s="1">
        <v>0</v>
      </c>
      <c r="F260" s="1">
        <v>0</v>
      </c>
      <c r="G260" s="2">
        <f t="shared" si="0"/>
        <v>89735403.556399986</v>
      </c>
      <c r="H260" s="2">
        <f t="shared" si="1"/>
        <v>0.20000001788139343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3391054</v>
      </c>
      <c r="D261" s="1">
        <f>'PR-RAS'!E265</f>
        <v>152615460.06999999</v>
      </c>
      <c r="E261" s="1">
        <v>0</v>
      </c>
      <c r="F261" s="1">
        <v>0</v>
      </c>
      <c r="G261" s="2">
        <f t="shared" si="0"/>
        <v>80241713.2764</v>
      </c>
      <c r="H261" s="2">
        <f t="shared" si="1"/>
        <v>6.9999992847442627E-2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20182838</v>
      </c>
      <c r="D263" s="1">
        <f>'PR-RAS'!E267</f>
        <v>8831963.7300000004</v>
      </c>
      <c r="E263" s="1">
        <v>0</v>
      </c>
      <c r="F263" s="1">
        <v>0</v>
      </c>
      <c r="G263" s="2">
        <f t="shared" si="0"/>
        <v>9915852.550520001</v>
      </c>
      <c r="H263" s="2">
        <f t="shared" si="1"/>
        <v>0.26999999955296516</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1699968</v>
      </c>
      <c r="D264" s="1">
        <f>'PR-RAS'!E268</f>
        <v>1830496.95</v>
      </c>
      <c r="E264" s="1">
        <v>0</v>
      </c>
      <c r="F264" s="1">
        <v>0</v>
      </c>
      <c r="G264" s="2">
        <f t="shared" si="0"/>
        <v>1409932.9797000003</v>
      </c>
      <c r="H264" s="2">
        <f t="shared" si="1"/>
        <v>5.0000000046566129E-2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432031.75</v>
      </c>
      <c r="E265" s="1">
        <v>0</v>
      </c>
      <c r="F265" s="1">
        <v>0</v>
      </c>
      <c r="G265" s="2">
        <f t="shared" ref="G265:G521" si="8">(B265/1000)*(C265*1+D265*2)</f>
        <v>228112.76400000002</v>
      </c>
      <c r="H265" s="2">
        <f t="shared" ref="H265:H521" si="9">ABS(C265-ROUND(C265,0))+ABS(D265-ROUND(D265,0))</f>
        <v>0.25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1699968</v>
      </c>
      <c r="D267" s="1">
        <f>'PR-RAS'!E271</f>
        <v>1398465.2</v>
      </c>
      <c r="E267" s="1">
        <v>0</v>
      </c>
      <c r="F267" s="1">
        <v>0</v>
      </c>
      <c r="G267" s="2">
        <f t="shared" si="8"/>
        <v>1196174.9744000002</v>
      </c>
      <c r="H267" s="2">
        <f t="shared" si="9"/>
        <v>0.19999999995343387</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15286096</v>
      </c>
      <c r="D269" s="1">
        <f>'PR-RAS'!E273</f>
        <v>11055008.67</v>
      </c>
      <c r="E269" s="1">
        <v>0</v>
      </c>
      <c r="F269" s="1">
        <v>0</v>
      </c>
      <c r="G269" s="2">
        <f t="shared" si="8"/>
        <v>10022158.375120001</v>
      </c>
      <c r="H269" s="2">
        <f t="shared" si="9"/>
        <v>0.33000000007450581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7474945</v>
      </c>
      <c r="D270" s="1">
        <f>'PR-RAS'!E274</f>
        <v>11013590.67</v>
      </c>
      <c r="E270" s="1">
        <v>0</v>
      </c>
      <c r="F270" s="1">
        <v>0</v>
      </c>
      <c r="G270" s="2">
        <f t="shared" si="8"/>
        <v>7936071.9854600001</v>
      </c>
      <c r="H270" s="2">
        <f t="shared" si="9"/>
        <v>0.33000000007450581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7811151</v>
      </c>
      <c r="D273" s="1">
        <f>'PR-RAS'!E277</f>
        <v>41418</v>
      </c>
      <c r="E273" s="1">
        <v>0</v>
      </c>
      <c r="F273" s="1">
        <v>0</v>
      </c>
      <c r="G273" s="2">
        <f t="shared" si="8"/>
        <v>2147164.4640000002</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1555554269</v>
      </c>
      <c r="D275" s="1">
        <f>'PR-RAS'!E279</f>
        <v>1999885984.5999999</v>
      </c>
      <c r="E275" s="1">
        <v>0</v>
      </c>
      <c r="F275" s="1">
        <v>0</v>
      </c>
      <c r="G275" s="2">
        <f t="shared" si="8"/>
        <v>1522159389.2668002</v>
      </c>
      <c r="H275" s="2">
        <f t="shared" si="9"/>
        <v>0.40000009536743164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5245829</v>
      </c>
      <c r="D276" s="1">
        <f>'PR-RAS'!E280</f>
        <v>34205495.869999997</v>
      </c>
      <c r="E276" s="1">
        <v>0</v>
      </c>
      <c r="F276" s="1">
        <v>0</v>
      </c>
      <c r="G276" s="2">
        <f t="shared" si="8"/>
        <v>20255625.703499999</v>
      </c>
      <c r="H276" s="2">
        <f t="shared" si="9"/>
        <v>0.13000000268220901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3736428</v>
      </c>
      <c r="D277" s="1">
        <f>'PR-RAS'!E281</f>
        <v>1963787.89</v>
      </c>
      <c r="E277" s="1">
        <v>0</v>
      </c>
      <c r="F277" s="1">
        <v>0</v>
      </c>
      <c r="G277" s="2">
        <f t="shared" si="8"/>
        <v>2115265.0432799999</v>
      </c>
      <c r="H277" s="2">
        <f t="shared" si="9"/>
        <v>0.11000000010244548</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6782068</v>
      </c>
      <c r="D278" s="1">
        <f>'PR-RAS'!E282</f>
        <v>0</v>
      </c>
      <c r="E278" s="1">
        <v>0</v>
      </c>
      <c r="F278" s="1">
        <v>0</v>
      </c>
      <c r="G278" s="2">
        <f t="shared" si="8"/>
        <v>1878632.8360000001</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1539789944</v>
      </c>
      <c r="D279" s="1">
        <f>'PR-RAS'!E283</f>
        <v>1963716700.8399999</v>
      </c>
      <c r="E279" s="1">
        <v>0</v>
      </c>
      <c r="F279" s="1">
        <v>0</v>
      </c>
      <c r="G279" s="2">
        <f t="shared" si="8"/>
        <v>1519888090.0990403</v>
      </c>
      <c r="H279" s="2">
        <f t="shared" si="9"/>
        <v>0.16000008583068848</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5542324659</v>
      </c>
      <c r="D285" s="1">
        <f>'PR-RAS'!E289</f>
        <v>7917691438.3299999</v>
      </c>
      <c r="E285" s="1">
        <v>0</v>
      </c>
      <c r="F285" s="1">
        <v>0</v>
      </c>
      <c r="G285" s="2">
        <f t="shared" si="8"/>
        <v>6071268940.1274395</v>
      </c>
      <c r="H285" s="2">
        <f t="shared" si="9"/>
        <v>0.32999992370605469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134835426</v>
      </c>
      <c r="D286" s="1">
        <f>'PR-RAS'!E290</f>
        <v>0</v>
      </c>
      <c r="E286" s="1">
        <v>0</v>
      </c>
      <c r="F286" s="1">
        <v>0</v>
      </c>
      <c r="G286" s="2">
        <f t="shared" si="8"/>
        <v>38428096.409999996</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1180999877.9799995</v>
      </c>
      <c r="E287" s="1">
        <v>0</v>
      </c>
      <c r="F287" s="1">
        <v>0</v>
      </c>
      <c r="G287" s="2">
        <f t="shared" si="8"/>
        <v>675531930.20455968</v>
      </c>
      <c r="H287" s="2">
        <f t="shared" si="9"/>
        <v>2.0000457763671875E-2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147326279</v>
      </c>
      <c r="D288" s="1">
        <f>'PR-RAS'!E292</f>
        <v>145688027.87</v>
      </c>
      <c r="E288" s="1">
        <v>0</v>
      </c>
      <c r="F288" s="1">
        <v>0</v>
      </c>
      <c r="G288" s="2">
        <f t="shared" si="8"/>
        <v>125907570.07037999</v>
      </c>
      <c r="H288" s="2">
        <f t="shared" si="9"/>
        <v>0.12999999523162842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43823545</v>
      </c>
      <c r="D290" s="1">
        <f>'PR-RAS'!E294</f>
        <v>15461175.68</v>
      </c>
      <c r="E290" s="1">
        <v>0</v>
      </c>
      <c r="F290" s="1">
        <v>0</v>
      </c>
      <c r="G290" s="2">
        <f t="shared" si="8"/>
        <v>21601564.048039999</v>
      </c>
      <c r="H290" s="2">
        <f t="shared" si="9"/>
        <v>0.32000000029802322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432031.75</v>
      </c>
      <c r="E293" s="1">
        <v>0</v>
      </c>
      <c r="F293" s="1">
        <v>0</v>
      </c>
      <c r="G293" s="2">
        <f t="shared" si="8"/>
        <v>252306.54199999999</v>
      </c>
      <c r="H293" s="2">
        <f t="shared" si="9"/>
        <v>0.25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432031.75</v>
      </c>
      <c r="E306" s="1">
        <v>0</v>
      </c>
      <c r="F306" s="1">
        <v>0</v>
      </c>
      <c r="G306" s="2">
        <f t="shared" si="8"/>
        <v>263539.36749999999</v>
      </c>
      <c r="H306" s="2">
        <f t="shared" si="9"/>
        <v>0.25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426334.84</v>
      </c>
      <c r="E307" s="1">
        <v>0</v>
      </c>
      <c r="F307" s="1">
        <v>0</v>
      </c>
      <c r="G307" s="2">
        <f t="shared" si="8"/>
        <v>260916.92208000002</v>
      </c>
      <c r="H307" s="2">
        <f t="shared" si="9"/>
        <v>0.15999999997438863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426334.84</v>
      </c>
      <c r="E311" s="1">
        <v>0</v>
      </c>
      <c r="F311" s="1">
        <v>0</v>
      </c>
      <c r="G311" s="2">
        <f t="shared" si="8"/>
        <v>264327.60080000001</v>
      </c>
      <c r="H311" s="2">
        <f t="shared" si="9"/>
        <v>0.15999999997438863</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5696.91</v>
      </c>
      <c r="E312" s="1">
        <v>0</v>
      </c>
      <c r="F312" s="1">
        <v>0</v>
      </c>
      <c r="G312" s="2">
        <f t="shared" si="8"/>
        <v>3543.47802</v>
      </c>
      <c r="H312" s="2">
        <f t="shared" si="9"/>
        <v>9.0000000000145519E-2</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5696.91</v>
      </c>
      <c r="E318" s="1">
        <v>0</v>
      </c>
      <c r="F318" s="1">
        <v>0</v>
      </c>
      <c r="G318" s="2">
        <f t="shared" si="8"/>
        <v>3611.84094</v>
      </c>
      <c r="H318" s="2">
        <f t="shared" si="9"/>
        <v>9.0000000000145519E-2</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135873216</v>
      </c>
      <c r="D345" s="1">
        <f>'PR-RAS'!E350</f>
        <v>49982013.939999998</v>
      </c>
      <c r="E345" s="1">
        <v>0</v>
      </c>
      <c r="F345" s="1">
        <v>0</v>
      </c>
      <c r="G345" s="2">
        <f t="shared" si="8"/>
        <v>81128011.894719988</v>
      </c>
      <c r="H345" s="2">
        <f t="shared" si="9"/>
        <v>6.0000002384185791E-2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554686</v>
      </c>
      <c r="D346" s="1">
        <f>'PR-RAS'!E351</f>
        <v>292097</v>
      </c>
      <c r="E346" s="1">
        <v>0</v>
      </c>
      <c r="F346" s="1">
        <v>0</v>
      </c>
      <c r="G346" s="2">
        <f t="shared" si="8"/>
        <v>392913.6</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554686</v>
      </c>
      <c r="D351" s="1">
        <f>'PR-RAS'!E356</f>
        <v>292097</v>
      </c>
      <c r="E351" s="1">
        <v>0</v>
      </c>
      <c r="F351" s="1">
        <v>0</v>
      </c>
      <c r="G351" s="2">
        <f t="shared" si="8"/>
        <v>398608</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317186</v>
      </c>
      <c r="D354" s="1">
        <f>'PR-RAS'!E359</f>
        <v>48347</v>
      </c>
      <c r="E354" s="1">
        <v>0</v>
      </c>
      <c r="F354" s="1">
        <v>0</v>
      </c>
      <c r="G354" s="2">
        <f t="shared" si="8"/>
        <v>146099.63999999998</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237500</v>
      </c>
      <c r="D355" s="1">
        <f>'PR-RAS'!E360</f>
        <v>243750</v>
      </c>
      <c r="E355" s="1">
        <v>0</v>
      </c>
      <c r="F355" s="1">
        <v>0</v>
      </c>
      <c r="G355" s="2">
        <f t="shared" si="8"/>
        <v>256650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11565328</v>
      </c>
      <c r="D358" s="1">
        <f>'PR-RAS'!E363</f>
        <v>21568126.939999998</v>
      </c>
      <c r="E358" s="1">
        <v>0</v>
      </c>
      <c r="F358" s="1">
        <v>0</v>
      </c>
      <c r="G358" s="2">
        <f t="shared" si="8"/>
        <v>19528464.731159996</v>
      </c>
      <c r="H358" s="2">
        <f t="shared" si="9"/>
        <v>6.0000002384185791E-2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1953646</v>
      </c>
      <c r="D359" s="1">
        <f>'PR-RAS'!E364</f>
        <v>0</v>
      </c>
      <c r="E359" s="1">
        <v>0</v>
      </c>
      <c r="F359" s="1">
        <v>0</v>
      </c>
      <c r="G359" s="2">
        <f t="shared" si="8"/>
        <v>699405.26799999992</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1953646</v>
      </c>
      <c r="D361" s="1">
        <f>'PR-RAS'!E366</f>
        <v>0</v>
      </c>
      <c r="E361" s="1">
        <v>0</v>
      </c>
      <c r="F361" s="1">
        <v>0</v>
      </c>
      <c r="G361" s="2">
        <f t="shared" si="8"/>
        <v>703312.55999999994</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1206446</v>
      </c>
      <c r="D364" s="1">
        <f>'PR-RAS'!E369</f>
        <v>1481603.94</v>
      </c>
      <c r="E364" s="1">
        <v>0</v>
      </c>
      <c r="F364" s="1">
        <v>0</v>
      </c>
      <c r="G364" s="2">
        <f t="shared" si="8"/>
        <v>1513584.3584399999</v>
      </c>
      <c r="H364" s="2">
        <f t="shared" si="9"/>
        <v>6.0000000055879354E-2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751521</v>
      </c>
      <c r="D365" s="1">
        <f>'PR-RAS'!E370</f>
        <v>1107121.43</v>
      </c>
      <c r="E365" s="1">
        <v>0</v>
      </c>
      <c r="F365" s="1">
        <v>0</v>
      </c>
      <c r="G365" s="2">
        <f t="shared" si="8"/>
        <v>1079538.04504</v>
      </c>
      <c r="H365" s="2">
        <f t="shared" si="9"/>
        <v>0.42999999993480742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158174</v>
      </c>
      <c r="D366" s="1">
        <f>'PR-RAS'!E371</f>
        <v>269745.03000000003</v>
      </c>
      <c r="E366" s="1">
        <v>0</v>
      </c>
      <c r="F366" s="1">
        <v>0</v>
      </c>
      <c r="G366" s="2">
        <f t="shared" si="8"/>
        <v>254647.38190000001</v>
      </c>
      <c r="H366" s="2">
        <f t="shared" si="9"/>
        <v>3.0000000027939677E-2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58502</v>
      </c>
      <c r="D367" s="1">
        <f>'PR-RAS'!E372</f>
        <v>55229.98</v>
      </c>
      <c r="E367" s="1">
        <v>0</v>
      </c>
      <c r="F367" s="1">
        <v>0</v>
      </c>
      <c r="G367" s="2">
        <f t="shared" si="8"/>
        <v>61840.077360000003</v>
      </c>
      <c r="H367" s="2">
        <f t="shared" si="9"/>
        <v>1.9999999996798579E-2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49507.5</v>
      </c>
      <c r="E368" s="1">
        <v>0</v>
      </c>
      <c r="F368" s="1">
        <v>0</v>
      </c>
      <c r="G368" s="2">
        <f t="shared" si="8"/>
        <v>36338.504999999997</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225884</v>
      </c>
      <c r="D370" s="1">
        <f>'PR-RAS'!E375</f>
        <v>0</v>
      </c>
      <c r="E370" s="1">
        <v>0</v>
      </c>
      <c r="F370" s="1">
        <v>0</v>
      </c>
      <c r="G370" s="2">
        <f t="shared" si="8"/>
        <v>83351.195999999996</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12365</v>
      </c>
      <c r="D371" s="1">
        <f>'PR-RAS'!E376</f>
        <v>0</v>
      </c>
      <c r="E371" s="1">
        <v>0</v>
      </c>
      <c r="F371" s="1">
        <v>0</v>
      </c>
      <c r="G371" s="2">
        <f t="shared" si="8"/>
        <v>4575.05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6570887</v>
      </c>
      <c r="D373" s="1">
        <f>'PR-RAS'!E378</f>
        <v>13211440</v>
      </c>
      <c r="E373" s="1">
        <v>0</v>
      </c>
      <c r="F373" s="1">
        <v>0</v>
      </c>
      <c r="G373" s="2">
        <f t="shared" si="8"/>
        <v>12273681.323999999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153000</v>
      </c>
      <c r="D374" s="1">
        <f>'PR-RAS'!E379</f>
        <v>0</v>
      </c>
      <c r="E374" s="1">
        <v>0</v>
      </c>
      <c r="F374" s="1">
        <v>0</v>
      </c>
      <c r="G374" s="2">
        <f t="shared" si="8"/>
        <v>57069</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6417887</v>
      </c>
      <c r="D376" s="1">
        <f>'PR-RAS'!E381</f>
        <v>13211440</v>
      </c>
      <c r="E376" s="1">
        <v>0</v>
      </c>
      <c r="F376" s="1">
        <v>0</v>
      </c>
      <c r="G376" s="2">
        <f t="shared" si="8"/>
        <v>12315287.625</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1834349</v>
      </c>
      <c r="D386" s="1">
        <f>'PR-RAS'!E391</f>
        <v>6875083</v>
      </c>
      <c r="E386" s="1">
        <v>0</v>
      </c>
      <c r="F386" s="1">
        <v>0</v>
      </c>
      <c r="G386" s="2">
        <f t="shared" si="8"/>
        <v>6000038.2750000004</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1834349</v>
      </c>
      <c r="D388" s="1">
        <f>'PR-RAS'!E393</f>
        <v>6875083</v>
      </c>
      <c r="E388" s="1">
        <v>0</v>
      </c>
      <c r="F388" s="1">
        <v>0</v>
      </c>
      <c r="G388" s="2">
        <f t="shared" si="8"/>
        <v>6031207.3049999997</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123753202</v>
      </c>
      <c r="D397" s="1">
        <f>'PR-RAS'!E402</f>
        <v>28121790</v>
      </c>
      <c r="E397" s="1">
        <v>0</v>
      </c>
      <c r="F397" s="1">
        <v>0</v>
      </c>
      <c r="G397" s="2">
        <f t="shared" si="8"/>
        <v>71278725.672000006</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123753202</v>
      </c>
      <c r="D400" s="1">
        <f>'PR-RAS'!E405</f>
        <v>28121790</v>
      </c>
      <c r="E400" s="1">
        <v>0</v>
      </c>
      <c r="F400" s="1">
        <v>0</v>
      </c>
      <c r="G400" s="2">
        <f t="shared" si="8"/>
        <v>71818716.018000007</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135873216</v>
      </c>
      <c r="D403" s="1">
        <f>'PR-RAS'!E408</f>
        <v>49549982.189999998</v>
      </c>
      <c r="E403" s="1">
        <v>0</v>
      </c>
      <c r="F403" s="1">
        <v>0</v>
      </c>
      <c r="G403" s="2">
        <f t="shared" si="8"/>
        <v>94459218.512759998</v>
      </c>
      <c r="H403" s="2">
        <f t="shared" si="9"/>
        <v>0.18999999761581421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5677160085</v>
      </c>
      <c r="D407" s="1">
        <f>'PR-RAS'!E412</f>
        <v>6737123592.1000004</v>
      </c>
      <c r="E407" s="1">
        <v>0</v>
      </c>
      <c r="F407" s="1">
        <v>0</v>
      </c>
      <c r="G407" s="2">
        <f t="shared" si="8"/>
        <v>7775471351.2952013</v>
      </c>
      <c r="H407" s="2">
        <f t="shared" si="9"/>
        <v>0.10000038146972656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5678197875</v>
      </c>
      <c r="D408" s="1">
        <f>'PR-RAS'!E413</f>
        <v>7967673452.2699995</v>
      </c>
      <c r="E408" s="1">
        <v>0</v>
      </c>
      <c r="F408" s="1">
        <v>0</v>
      </c>
      <c r="G408" s="2">
        <f t="shared" si="8"/>
        <v>8796712725.2727795</v>
      </c>
      <c r="H408" s="2">
        <f t="shared" si="9"/>
        <v>0.26999950408935547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1037790</v>
      </c>
      <c r="D410" s="1">
        <f>'PR-RAS'!E415</f>
        <v>1230549860.1699991</v>
      </c>
      <c r="E410" s="1">
        <v>0</v>
      </c>
      <c r="F410" s="1">
        <v>0</v>
      </c>
      <c r="G410" s="2">
        <f t="shared" si="8"/>
        <v>1007014241.7290592</v>
      </c>
      <c r="H410" s="2">
        <f t="shared" si="9"/>
        <v>0.16999912261962891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147326279</v>
      </c>
      <c r="D411" s="1">
        <f>'PR-RAS'!E416</f>
        <v>145688027.87</v>
      </c>
      <c r="E411" s="1">
        <v>0</v>
      </c>
      <c r="F411" s="1">
        <v>0</v>
      </c>
      <c r="G411" s="2">
        <f t="shared" si="8"/>
        <v>179867957.24340001</v>
      </c>
      <c r="H411" s="2">
        <f t="shared" si="9"/>
        <v>0.12999999523162842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43823545</v>
      </c>
      <c r="D413" s="1">
        <f>'PR-RAS'!E418</f>
        <v>15461175.68</v>
      </c>
      <c r="E413" s="1">
        <v>0</v>
      </c>
      <c r="F413" s="1">
        <v>0</v>
      </c>
      <c r="G413" s="2">
        <f t="shared" si="8"/>
        <v>30795309.300319999</v>
      </c>
      <c r="H413" s="2">
        <f t="shared" si="9"/>
        <v>0.32000000029802322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43795947</v>
      </c>
      <c r="D414" s="1">
        <f>'PR-RAS'!E420</f>
        <v>43795947.25</v>
      </c>
      <c r="E414" s="1">
        <v>0</v>
      </c>
      <c r="F414" s="1">
        <v>0</v>
      </c>
      <c r="G414" s="2">
        <f t="shared" si="8"/>
        <v>54263178.539499998</v>
      </c>
      <c r="H414" s="2">
        <f t="shared" si="9"/>
        <v>0.25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43795947</v>
      </c>
      <c r="D478" s="1">
        <f>'PR-RAS'!E484</f>
        <v>43795947.25</v>
      </c>
      <c r="E478" s="1">
        <v>0</v>
      </c>
      <c r="F478" s="1">
        <v>0</v>
      </c>
      <c r="G478" s="2">
        <f t="shared" si="8"/>
        <v>62672000.395499997</v>
      </c>
      <c r="H478" s="2">
        <f t="shared" si="9"/>
        <v>0.25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43795947</v>
      </c>
      <c r="D479" s="1">
        <f>'PR-RAS'!E485</f>
        <v>43795947.25</v>
      </c>
      <c r="E479" s="1">
        <v>0</v>
      </c>
      <c r="F479" s="1">
        <v>0</v>
      </c>
      <c r="G479" s="2">
        <f t="shared" si="8"/>
        <v>62803388.236999996</v>
      </c>
      <c r="H479" s="2">
        <f t="shared" si="9"/>
        <v>0.25</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43795947</v>
      </c>
      <c r="D481" s="1">
        <f>'PR-RAS'!E487</f>
        <v>43795947.25</v>
      </c>
      <c r="E481" s="1">
        <v>0</v>
      </c>
      <c r="F481" s="1">
        <v>0</v>
      </c>
      <c r="G481" s="2">
        <f t="shared" si="8"/>
        <v>63066163.919999994</v>
      </c>
      <c r="H481" s="2">
        <f t="shared" si="9"/>
        <v>0.25</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44845121</v>
      </c>
      <c r="D522" s="1">
        <f>'PR-RAS'!E528</f>
        <v>44749582.109999999</v>
      </c>
      <c r="E522" s="1">
        <v>0</v>
      </c>
      <c r="F522" s="1">
        <v>0</v>
      </c>
      <c r="G522" s="2">
        <f t="shared" ref="G522:G809" si="10">(B522/1000)*(C522*1+D522*2)</f>
        <v>69993372.59962</v>
      </c>
      <c r="H522" s="2">
        <f t="shared" ref="H522:H809" si="11">ABS(C522-ROUND(C522,0))+ABS(D522-ROUND(D522,0))</f>
        <v>0.10999999940395355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43795947</v>
      </c>
      <c r="D523" s="1">
        <f>'PR-RAS'!E529</f>
        <v>43795947.25</v>
      </c>
      <c r="E523" s="1">
        <v>0</v>
      </c>
      <c r="F523" s="1">
        <v>0</v>
      </c>
      <c r="G523" s="2">
        <f t="shared" si="10"/>
        <v>68584453.262999997</v>
      </c>
      <c r="H523" s="2">
        <f t="shared" si="11"/>
        <v>0.25</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43795947</v>
      </c>
      <c r="D532" s="1">
        <f>'PR-RAS'!E538</f>
        <v>43795947.25</v>
      </c>
      <c r="E532" s="1">
        <v>0</v>
      </c>
      <c r="F532" s="1">
        <v>0</v>
      </c>
      <c r="G532" s="2">
        <f t="shared" si="10"/>
        <v>69766943.836500004</v>
      </c>
      <c r="H532" s="2">
        <f t="shared" si="11"/>
        <v>0.25</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43795947</v>
      </c>
      <c r="D533" s="1">
        <f>'PR-RAS'!E539</f>
        <v>43795947.25</v>
      </c>
      <c r="E533" s="1">
        <v>0</v>
      </c>
      <c r="F533" s="1">
        <v>0</v>
      </c>
      <c r="G533" s="2">
        <f t="shared" si="10"/>
        <v>69898331.678000003</v>
      </c>
      <c r="H533" s="2">
        <f t="shared" si="11"/>
        <v>0.25</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1049174</v>
      </c>
      <c r="D574" s="1">
        <f>'PR-RAS'!E580</f>
        <v>953634.86</v>
      </c>
      <c r="E574" s="1">
        <v>0</v>
      </c>
      <c r="F574" s="1">
        <v>0</v>
      </c>
      <c r="G574" s="2">
        <f t="shared" si="10"/>
        <v>1694042.2515599998</v>
      </c>
      <c r="H574" s="2">
        <f t="shared" si="11"/>
        <v>0.14000000001396984</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1049174</v>
      </c>
      <c r="D575" s="1">
        <f>'PR-RAS'!E581</f>
        <v>953634.86</v>
      </c>
      <c r="E575" s="1">
        <v>0</v>
      </c>
      <c r="F575" s="1">
        <v>0</v>
      </c>
      <c r="G575" s="2">
        <f t="shared" si="10"/>
        <v>1696998.6952799996</v>
      </c>
      <c r="H575" s="2">
        <f t="shared" si="11"/>
        <v>0.14000000001396984</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1049174</v>
      </c>
      <c r="D578" s="1">
        <f>'PR-RAS'!E584</f>
        <v>953634.86</v>
      </c>
      <c r="E578" s="1">
        <v>0</v>
      </c>
      <c r="F578" s="1">
        <v>0</v>
      </c>
      <c r="G578" s="2">
        <f t="shared" si="10"/>
        <v>1705868.0264399997</v>
      </c>
      <c r="H578" s="2">
        <f t="shared" si="11"/>
        <v>0.14000000001396984</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1049174</v>
      </c>
      <c r="D630" s="1">
        <f>'PR-RAS'!E636</f>
        <v>953634.8599999994</v>
      </c>
      <c r="E630" s="1">
        <v>0</v>
      </c>
      <c r="F630" s="1">
        <v>0</v>
      </c>
      <c r="G630" s="2">
        <f t="shared" si="10"/>
        <v>1859603.0998799992</v>
      </c>
      <c r="H630" s="2">
        <f t="shared" si="11"/>
        <v>0.14000000059604645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5720956032</v>
      </c>
      <c r="D633" s="1">
        <f>'PR-RAS'!E639</f>
        <v>6780919539.3500004</v>
      </c>
      <c r="E633" s="1">
        <v>0</v>
      </c>
      <c r="F633" s="1">
        <v>0</v>
      </c>
      <c r="G633" s="2">
        <f t="shared" si="10"/>
        <v>12186726509.9624</v>
      </c>
      <c r="H633" s="2">
        <f t="shared" si="11"/>
        <v>0.35000038146972656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5723042996</v>
      </c>
      <c r="D634" s="1">
        <f>'PR-RAS'!E640</f>
        <v>8012423034.3799992</v>
      </c>
      <c r="E634" s="1">
        <v>0</v>
      </c>
      <c r="F634" s="1">
        <v>0</v>
      </c>
      <c r="G634" s="2">
        <f t="shared" si="10"/>
        <v>13766413777.993078</v>
      </c>
      <c r="H634" s="2">
        <f t="shared" si="11"/>
        <v>0.37999916076660156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2086964</v>
      </c>
      <c r="D636" s="1">
        <f>'PR-RAS'!E642</f>
        <v>1231503495.0299988</v>
      </c>
      <c r="E636" s="1">
        <v>0</v>
      </c>
      <c r="F636" s="1">
        <v>0</v>
      </c>
      <c r="G636" s="2">
        <f t="shared" si="10"/>
        <v>1565334660.8280985</v>
      </c>
      <c r="H636" s="2">
        <f t="shared" si="11"/>
        <v>2.9998779296875E-2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147326279</v>
      </c>
      <c r="D637" s="1">
        <f>'PR-RAS'!E643</f>
        <v>145688027.87</v>
      </c>
      <c r="E637" s="1">
        <v>0</v>
      </c>
      <c r="F637" s="1">
        <v>0</v>
      </c>
      <c r="G637" s="2">
        <f t="shared" si="10"/>
        <v>279014684.89464003</v>
      </c>
      <c r="H637" s="2">
        <f t="shared" si="11"/>
        <v>0.12999999523162842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145239315</v>
      </c>
      <c r="D639" s="1">
        <f>'PR-RAS'!E645</f>
        <v>0</v>
      </c>
      <c r="E639" s="1">
        <v>0</v>
      </c>
      <c r="F639" s="1">
        <v>0</v>
      </c>
      <c r="G639" s="2">
        <f t="shared" si="10"/>
        <v>92662682.969999999</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1085815467.1599989</v>
      </c>
      <c r="E640" s="1">
        <v>0</v>
      </c>
      <c r="F640" s="1">
        <v>0</v>
      </c>
      <c r="G640" s="2">
        <f t="shared" si="10"/>
        <v>1387672167.0304787</v>
      </c>
      <c r="H640" s="2">
        <f t="shared" si="11"/>
        <v>0.15999889373779297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9418285</v>
      </c>
      <c r="D641" s="1">
        <f>'PR-RAS'!E647</f>
        <v>10672539.310000001</v>
      </c>
      <c r="E641" s="1">
        <v>0</v>
      </c>
      <c r="F641" s="1">
        <v>0</v>
      </c>
      <c r="G641" s="2">
        <f t="shared" si="10"/>
        <v>19688552.716800001</v>
      </c>
      <c r="H641" s="2">
        <f t="shared" si="11"/>
        <v>0.31000000052154064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215863089</v>
      </c>
      <c r="D643" s="1">
        <f>'PR-RAS'!E650</f>
        <v>142503906.25</v>
      </c>
      <c r="E643" s="1">
        <v>0</v>
      </c>
      <c r="F643" s="1">
        <v>0</v>
      </c>
      <c r="G643" s="2">
        <f t="shared" si="10"/>
        <v>321559118.76300001</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215863089</v>
      </c>
      <c r="D644" s="1">
        <f>'PR-RAS'!E651</f>
        <v>142503906.25</v>
      </c>
      <c r="E644" s="1">
        <v>0</v>
      </c>
      <c r="F644" s="1">
        <v>0</v>
      </c>
      <c r="G644" s="2">
        <f t="shared" si="10"/>
        <v>322059989.6645</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726</v>
      </c>
      <c r="D646" s="1">
        <f>'PR-RAS'!E653</f>
        <v>684</v>
      </c>
      <c r="E646" s="1">
        <v>0</v>
      </c>
      <c r="F646" s="1">
        <v>0</v>
      </c>
      <c r="G646" s="2">
        <f t="shared" si="10"/>
        <v>1350.63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535</v>
      </c>
      <c r="D648" s="1">
        <f>'PR-RAS'!E655</f>
        <v>493</v>
      </c>
      <c r="E648" s="1">
        <v>0</v>
      </c>
      <c r="F648" s="1">
        <v>0</v>
      </c>
      <c r="G648" s="2">
        <f t="shared" si="10"/>
        <v>984.08699999999999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2202789</v>
      </c>
      <c r="D663" s="1">
        <f>'PR-RAS'!E670</f>
        <v>606755877.23000002</v>
      </c>
      <c r="E663" s="1">
        <v>0</v>
      </c>
      <c r="F663" s="1">
        <v>0</v>
      </c>
      <c r="G663" s="2">
        <f t="shared" si="10"/>
        <v>804803027.77052009</v>
      </c>
      <c r="H663" s="2">
        <f t="shared" si="11"/>
        <v>0.23000001907348633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124504</v>
      </c>
      <c r="D709" s="1">
        <f>'PR-RAS'!E716</f>
        <v>158377.16</v>
      </c>
      <c r="E709" s="1">
        <v>0</v>
      </c>
      <c r="F709" s="1">
        <v>0</v>
      </c>
      <c r="G709" s="2">
        <f t="shared" si="10"/>
        <v>312410.89055999997</v>
      </c>
      <c r="H709" s="2">
        <f t="shared" si="11"/>
        <v>0.16000000000349246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436437</v>
      </c>
      <c r="D710" s="1">
        <f>'PR-RAS'!E717</f>
        <v>393181.94</v>
      </c>
      <c r="E710" s="1">
        <v>0</v>
      </c>
      <c r="F710" s="1">
        <v>0</v>
      </c>
      <c r="G710" s="2">
        <f t="shared" si="10"/>
        <v>866965.82391999988</v>
      </c>
      <c r="H710" s="2">
        <f t="shared" si="11"/>
        <v>5.9999999997671694E-2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3071110</v>
      </c>
      <c r="D711" s="1">
        <f>'PR-RAS'!E718</f>
        <v>3112122.16</v>
      </c>
      <c r="E711" s="1">
        <v>0</v>
      </c>
      <c r="F711" s="1">
        <v>0</v>
      </c>
      <c r="G711" s="2">
        <f t="shared" si="10"/>
        <v>6599701.5671999995</v>
      </c>
      <c r="H711" s="2">
        <f t="shared" si="11"/>
        <v>0.16000000014901161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193969</v>
      </c>
      <c r="D713" s="1">
        <f>'PR-RAS'!E720</f>
        <v>345092.2</v>
      </c>
      <c r="E713" s="1">
        <v>0</v>
      </c>
      <c r="F713" s="1">
        <v>0</v>
      </c>
      <c r="G713" s="2">
        <f t="shared" si="10"/>
        <v>629517.22080000001</v>
      </c>
      <c r="H713" s="2">
        <f t="shared" si="11"/>
        <v>0.20000000001164153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93952</v>
      </c>
      <c r="D714" s="1">
        <f>'PR-RAS'!E721</f>
        <v>0</v>
      </c>
      <c r="E714" s="1">
        <v>0</v>
      </c>
      <c r="F714" s="1">
        <v>0</v>
      </c>
      <c r="G714" s="2">
        <f t="shared" si="10"/>
        <v>66987.775999999998</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2306074</v>
      </c>
      <c r="D715" s="1">
        <f>'PR-RAS'!E722</f>
        <v>3357405.91</v>
      </c>
      <c r="E715" s="1">
        <v>0</v>
      </c>
      <c r="F715" s="1">
        <v>0</v>
      </c>
      <c r="G715" s="2">
        <f t="shared" si="10"/>
        <v>6440912.4754799996</v>
      </c>
      <c r="H715" s="2">
        <f t="shared" si="11"/>
        <v>8.9999999850988388E-2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388698</v>
      </c>
      <c r="D716" s="1">
        <f>'PR-RAS'!E723</f>
        <v>757465.06</v>
      </c>
      <c r="E716" s="1">
        <v>0</v>
      </c>
      <c r="F716" s="1">
        <v>0</v>
      </c>
      <c r="G716" s="2">
        <f t="shared" si="10"/>
        <v>1361094.1058</v>
      </c>
      <c r="H716" s="2">
        <f t="shared" si="11"/>
        <v>6.0000000055879354E-2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179762</v>
      </c>
      <c r="D719" s="1">
        <f>'PR-RAS'!E726</f>
        <v>176974.39</v>
      </c>
      <c r="E719" s="1">
        <v>0</v>
      </c>
      <c r="F719" s="1">
        <v>0</v>
      </c>
      <c r="G719" s="2">
        <f t="shared" si="10"/>
        <v>383204.34003999998</v>
      </c>
      <c r="H719" s="2">
        <f t="shared" si="11"/>
        <v>0.39000000001396984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2003132.09</v>
      </c>
      <c r="E752" s="1">
        <v>0</v>
      </c>
      <c r="F752" s="1">
        <v>0</v>
      </c>
      <c r="G752" s="2">
        <f t="shared" si="10"/>
        <v>3008704.3991800002</v>
      </c>
      <c r="H752" s="2">
        <f t="shared" si="11"/>
        <v>9.0000000083819032E-2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9072991</v>
      </c>
      <c r="D753" s="1">
        <f>'PR-RAS'!E760</f>
        <v>3982595.4</v>
      </c>
      <c r="E753" s="1">
        <v>0</v>
      </c>
      <c r="F753" s="1">
        <v>0</v>
      </c>
      <c r="G753" s="2">
        <f t="shared" si="10"/>
        <v>12812712.7136</v>
      </c>
      <c r="H753" s="2">
        <f t="shared" si="11"/>
        <v>0.39999999990686774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8912164</v>
      </c>
      <c r="D755" s="1">
        <f>'PR-RAS'!E762</f>
        <v>7860623.4500000002</v>
      </c>
      <c r="E755" s="1">
        <v>0</v>
      </c>
      <c r="F755" s="1">
        <v>0</v>
      </c>
      <c r="G755" s="2">
        <f t="shared" si="10"/>
        <v>18573591.818599999</v>
      </c>
      <c r="H755" s="2">
        <f t="shared" si="11"/>
        <v>0.45000000018626451</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1068688</v>
      </c>
      <c r="D756" s="1">
        <f>'PR-RAS'!E763</f>
        <v>665351.14</v>
      </c>
      <c r="E756" s="1">
        <v>0</v>
      </c>
      <c r="F756" s="1">
        <v>0</v>
      </c>
      <c r="G756" s="2">
        <f t="shared" si="10"/>
        <v>1811539.6614000001</v>
      </c>
      <c r="H756" s="2">
        <f t="shared" si="11"/>
        <v>0.14000000001396984</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3706</v>
      </c>
      <c r="D757" s="1">
        <f>'PR-RAS'!E764</f>
        <v>1302</v>
      </c>
      <c r="E757" s="1">
        <v>0</v>
      </c>
      <c r="F757" s="1">
        <v>0</v>
      </c>
      <c r="G757" s="2">
        <f t="shared" si="10"/>
        <v>4770.3599999999997</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4759127</v>
      </c>
      <c r="D759" s="1">
        <f>'PR-RAS'!E766</f>
        <v>8098253.8200000003</v>
      </c>
      <c r="E759" s="1">
        <v>0</v>
      </c>
      <c r="F759" s="1">
        <v>0</v>
      </c>
      <c r="G759" s="2">
        <f t="shared" si="10"/>
        <v>15884371.057120001</v>
      </c>
      <c r="H759" s="2">
        <f t="shared" si="11"/>
        <v>0.17999999970197678</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2510639</v>
      </c>
      <c r="D764" s="1">
        <f>'PR-RAS'!E771</f>
        <v>0</v>
      </c>
      <c r="E764" s="1">
        <v>0</v>
      </c>
      <c r="F764" s="1">
        <v>0</v>
      </c>
      <c r="G764" s="2">
        <f t="shared" si="10"/>
        <v>1915617.557</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380013927</v>
      </c>
      <c r="D766" s="1">
        <f>'PR-RAS'!E773</f>
        <v>397586042.60000002</v>
      </c>
      <c r="E766" s="1">
        <v>0</v>
      </c>
      <c r="F766" s="1">
        <v>0</v>
      </c>
      <c r="G766" s="2">
        <f t="shared" si="10"/>
        <v>899017299.33300006</v>
      </c>
      <c r="H766" s="2">
        <f t="shared" si="11"/>
        <v>0.39999997615814209</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1214506</v>
      </c>
      <c r="D784" s="1">
        <f>'PR-RAS'!E791</f>
        <v>879547.1</v>
      </c>
      <c r="E784" s="1">
        <v>0</v>
      </c>
      <c r="F784" s="1">
        <v>0</v>
      </c>
      <c r="G784" s="2">
        <f t="shared" si="10"/>
        <v>2328328.9566000002</v>
      </c>
      <c r="H784" s="2">
        <f t="shared" si="11"/>
        <v>9.9999999976716936E-2</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902599</v>
      </c>
      <c r="D785" s="1">
        <f>'PR-RAS'!E792</f>
        <v>1082707.6299999999</v>
      </c>
      <c r="E785" s="1">
        <v>0</v>
      </c>
      <c r="F785" s="1">
        <v>0</v>
      </c>
      <c r="G785" s="2">
        <f t="shared" si="10"/>
        <v>2405323.1798399999</v>
      </c>
      <c r="H785" s="2">
        <f t="shared" si="11"/>
        <v>0.37000000011175871</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74305</v>
      </c>
      <c r="D787" s="1">
        <f>'PR-RAS'!E794</f>
        <v>402744.28</v>
      </c>
      <c r="E787" s="1">
        <v>0</v>
      </c>
      <c r="F787" s="1">
        <v>0</v>
      </c>
      <c r="G787" s="2">
        <f t="shared" si="10"/>
        <v>691517.73816000007</v>
      </c>
      <c r="H787" s="2">
        <f t="shared" si="11"/>
        <v>0.28000000002793968</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22622443</v>
      </c>
      <c r="D788" s="1">
        <f>'PR-RAS'!E795</f>
        <v>10147869.82</v>
      </c>
      <c r="E788" s="1">
        <v>0</v>
      </c>
      <c r="F788" s="1">
        <v>0</v>
      </c>
      <c r="G788" s="2">
        <f t="shared" si="10"/>
        <v>33776609.737680003</v>
      </c>
      <c r="H788" s="2">
        <f t="shared" si="11"/>
        <v>0.17999999970197678</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6307421</v>
      </c>
      <c r="D789" s="1">
        <f>'PR-RAS'!E796</f>
        <v>2959149.04</v>
      </c>
      <c r="E789" s="1">
        <v>0</v>
      </c>
      <c r="F789" s="1">
        <v>0</v>
      </c>
      <c r="G789" s="2">
        <f t="shared" si="10"/>
        <v>9633866.6350400001</v>
      </c>
      <c r="H789" s="2">
        <f t="shared" si="11"/>
        <v>4.0000000037252903E-2</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37206739</v>
      </c>
      <c r="D790" s="1">
        <f>'PR-RAS'!E797</f>
        <v>93010181.870000005</v>
      </c>
      <c r="E790" s="1">
        <v>0</v>
      </c>
      <c r="F790" s="1">
        <v>0</v>
      </c>
      <c r="G790" s="2">
        <f t="shared" si="10"/>
        <v>176126184.06186002</v>
      </c>
      <c r="H790" s="2">
        <f t="shared" si="11"/>
        <v>0.12999999523162842</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5395475</v>
      </c>
      <c r="D793" s="1">
        <f>'PR-RAS'!E800</f>
        <v>6246786.3799999999</v>
      </c>
      <c r="E793" s="1">
        <v>0</v>
      </c>
      <c r="F793" s="1">
        <v>0</v>
      </c>
      <c r="G793" s="2">
        <f t="shared" si="10"/>
        <v>14168125.825919999</v>
      </c>
      <c r="H793" s="2">
        <f t="shared" si="11"/>
        <v>0.37999999988824129</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1317271</v>
      </c>
      <c r="D794" s="1">
        <f>'PR-RAS'!E801</f>
        <v>12828074.77</v>
      </c>
      <c r="E794" s="1">
        <v>0</v>
      </c>
      <c r="F794" s="1">
        <v>0</v>
      </c>
      <c r="G794" s="2">
        <f t="shared" si="10"/>
        <v>21389922.488219999</v>
      </c>
      <c r="H794" s="2">
        <f t="shared" si="11"/>
        <v>0.23000000044703484</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2793990</v>
      </c>
      <c r="D796" s="1">
        <f>'PR-RAS'!E803</f>
        <v>3809834.05</v>
      </c>
      <c r="E796" s="1">
        <v>0</v>
      </c>
      <c r="F796" s="1">
        <v>0</v>
      </c>
      <c r="G796" s="2">
        <f t="shared" si="10"/>
        <v>8278858.1895000003</v>
      </c>
      <c r="H796" s="2">
        <f t="shared" si="11"/>
        <v>4.9999999813735485E-2</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263453356</v>
      </c>
      <c r="D797" s="1">
        <f>'PR-RAS'!E804</f>
        <v>168584532.16999999</v>
      </c>
      <c r="E797" s="1">
        <v>0</v>
      </c>
      <c r="F797" s="1">
        <v>0</v>
      </c>
      <c r="G797" s="2">
        <f t="shared" si="10"/>
        <v>478095446.59063995</v>
      </c>
      <c r="H797" s="2">
        <f t="shared" si="11"/>
        <v>0.16999998688697815</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85445182</v>
      </c>
      <c r="D798" s="1">
        <f>'PR-RAS'!E805</f>
        <v>45250172.939999998</v>
      </c>
      <c r="E798" s="1">
        <v>0</v>
      </c>
      <c r="F798" s="1">
        <v>0</v>
      </c>
      <c r="G798" s="2">
        <f t="shared" si="10"/>
        <v>140228585.72036001</v>
      </c>
      <c r="H798" s="2">
        <f t="shared" si="11"/>
        <v>6.0000002384185791E-2</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2512506997</v>
      </c>
      <c r="D799" s="1">
        <f>'PR-RAS'!E806</f>
        <v>2738115355.2600002</v>
      </c>
      <c r="E799" s="1">
        <v>0</v>
      </c>
      <c r="F799" s="1">
        <v>0</v>
      </c>
      <c r="G799" s="2">
        <f t="shared" si="10"/>
        <v>6375012690.6009607</v>
      </c>
      <c r="H799" s="2">
        <f t="shared" si="11"/>
        <v>0.26000022888183594</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12295900</v>
      </c>
      <c r="D812" s="1">
        <f>'PR-RAS'!E819</f>
        <v>0</v>
      </c>
      <c r="E812" s="1">
        <v>0</v>
      </c>
      <c r="F812" s="1">
        <v>0</v>
      </c>
      <c r="G812" s="2">
        <f t="shared" si="18"/>
        <v>9971974.9000000004</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5952977</v>
      </c>
      <c r="D816" s="1">
        <f>'PR-RAS'!E823</f>
        <v>6938762.9299999997</v>
      </c>
      <c r="E816" s="1">
        <v>0</v>
      </c>
      <c r="F816" s="1">
        <v>0</v>
      </c>
      <c r="G816" s="2">
        <f t="shared" si="18"/>
        <v>16161859.830899999</v>
      </c>
      <c r="H816" s="2">
        <f t="shared" si="19"/>
        <v>7.0000000298023224E-2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108675</v>
      </c>
      <c r="D821" s="1">
        <f>'PR-RAS'!E828</f>
        <v>294975</v>
      </c>
      <c r="E821" s="1">
        <v>0</v>
      </c>
      <c r="F821" s="1">
        <v>0</v>
      </c>
      <c r="G821" s="2">
        <f t="shared" si="18"/>
        <v>572872.5</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149528672.03999999</v>
      </c>
      <c r="E822" s="1">
        <v>0</v>
      </c>
      <c r="F822" s="1">
        <v>0</v>
      </c>
      <c r="G822" s="2">
        <f t="shared" si="18"/>
        <v>245526079.48967996</v>
      </c>
      <c r="H822" s="2">
        <f t="shared" si="19"/>
        <v>3.9999991655349731E-2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5245829</v>
      </c>
      <c r="D823" s="1">
        <f>'PR-RAS'!E830</f>
        <v>34205495.869999997</v>
      </c>
      <c r="E823" s="1">
        <v>0</v>
      </c>
      <c r="F823" s="1">
        <v>0</v>
      </c>
      <c r="G823" s="2">
        <f t="shared" si="18"/>
        <v>60545906.648279995</v>
      </c>
      <c r="H823" s="2">
        <f t="shared" si="19"/>
        <v>0.13000000268220901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3736428</v>
      </c>
      <c r="D827" s="1">
        <f>'PR-RAS'!E834</f>
        <v>0</v>
      </c>
      <c r="E827" s="1">
        <v>0</v>
      </c>
      <c r="F827" s="1">
        <v>0</v>
      </c>
      <c r="G827" s="2">
        <f t="shared" si="18"/>
        <v>3086289.5279999999</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1963787.89</v>
      </c>
      <c r="E831" s="1">
        <v>0</v>
      </c>
      <c r="F831" s="1">
        <v>0</v>
      </c>
      <c r="G831" s="2">
        <f t="shared" si="18"/>
        <v>3259887.8973999997</v>
      </c>
      <c r="H831" s="2">
        <f t="shared" si="19"/>
        <v>0.11000000010244548</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6782068</v>
      </c>
      <c r="D833" s="1">
        <f>'PR-RAS'!E840</f>
        <v>0</v>
      </c>
      <c r="E833" s="1">
        <v>0</v>
      </c>
      <c r="F833" s="1">
        <v>0</v>
      </c>
      <c r="G833" s="2">
        <f t="shared" si="18"/>
        <v>5642680.5759999994</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312697695</v>
      </c>
      <c r="D834" s="1">
        <f>'PR-RAS'!E841</f>
        <v>644401540.38999999</v>
      </c>
      <c r="E834" s="1">
        <v>0</v>
      </c>
      <c r="F834" s="1">
        <v>0</v>
      </c>
      <c r="G834" s="2">
        <f t="shared" si="18"/>
        <v>1334050146.22474</v>
      </c>
      <c r="H834" s="2">
        <f t="shared" si="19"/>
        <v>0.38999998569488525</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1227092249</v>
      </c>
      <c r="D835" s="1">
        <f>'PR-RAS'!E842</f>
        <v>1319315160.45</v>
      </c>
      <c r="E835" s="1">
        <v>0</v>
      </c>
      <c r="F835" s="1">
        <v>0</v>
      </c>
      <c r="G835" s="2">
        <f t="shared" si="18"/>
        <v>3224012623.2965999</v>
      </c>
      <c r="H835" s="2">
        <f t="shared" si="19"/>
        <v>0.45000004768371582</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43795947</v>
      </c>
      <c r="D868" s="1">
        <f>'PR-RAS'!E875</f>
        <v>43795947.25</v>
      </c>
      <c r="E868" s="1">
        <v>0</v>
      </c>
      <c r="F868" s="1">
        <v>0</v>
      </c>
      <c r="G868" s="2">
        <f t="shared" si="18"/>
        <v>113913258.58049999</v>
      </c>
      <c r="H868" s="2">
        <f t="shared" si="19"/>
        <v>0.25</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43795947</v>
      </c>
      <c r="D909" s="1">
        <f>'PR-RAS'!E916</f>
        <v>43795947.25</v>
      </c>
      <c r="E909" s="1">
        <v>0</v>
      </c>
      <c r="F909" s="1">
        <v>0</v>
      </c>
      <c r="G909" s="2">
        <f t="shared" si="18"/>
        <v>119300160.082</v>
      </c>
      <c r="H909" s="2">
        <f t="shared" si="19"/>
        <v>0.25</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2672606080</v>
      </c>
      <c r="D984" s="6">
        <f>BILANCA!E6</f>
        <v>2883904669.73</v>
      </c>
      <c r="E984" s="6">
        <v>0</v>
      </c>
      <c r="F984" s="6">
        <v>0</v>
      </c>
      <c r="G984" s="7">
        <f t="shared" ref="G984:G1241" si="22">B984/1000*C984+B984/500*D984</f>
        <v>8440415.4194600005</v>
      </c>
      <c r="H984" s="7">
        <f t="shared" si="19"/>
        <v>0.26999998092651367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372493545</v>
      </c>
      <c r="D985" s="1">
        <f>BILANCA!E7</f>
        <v>363022571.67000002</v>
      </c>
      <c r="E985" s="1">
        <v>0</v>
      </c>
      <c r="F985" s="1">
        <v>0</v>
      </c>
      <c r="G985" s="2">
        <f t="shared" si="22"/>
        <v>2197077.3766800002</v>
      </c>
      <c r="H985" s="2">
        <f t="shared" si="19"/>
        <v>0.32999998331069946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66316004</v>
      </c>
      <c r="D986" s="1">
        <f>BILANCA!E8</f>
        <v>66178272.800000004</v>
      </c>
      <c r="E986" s="1">
        <v>0</v>
      </c>
      <c r="F986" s="1">
        <v>0</v>
      </c>
      <c r="G986" s="2">
        <f t="shared" si="22"/>
        <v>596017.64880000008</v>
      </c>
      <c r="H986" s="2">
        <f t="shared" si="19"/>
        <v>0.19999999552965164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57420800</v>
      </c>
      <c r="D987" s="1">
        <f>BILANCA!E9</f>
        <v>57420800</v>
      </c>
      <c r="E987" s="1">
        <v>0</v>
      </c>
      <c r="F987" s="1">
        <v>0</v>
      </c>
      <c r="G987" s="2">
        <f t="shared" si="22"/>
        <v>689049.60000000009</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12605689</v>
      </c>
      <c r="D988" s="1">
        <f>BILANCA!E10</f>
        <v>12329795.619999999</v>
      </c>
      <c r="E988" s="1">
        <v>0</v>
      </c>
      <c r="F988" s="1">
        <v>0</v>
      </c>
      <c r="G988" s="2">
        <f t="shared" si="22"/>
        <v>186326.40119999999</v>
      </c>
      <c r="H988" s="2">
        <f t="shared" si="19"/>
        <v>0.38000000081956387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3710485</v>
      </c>
      <c r="D989" s="1">
        <f>BILANCA!E11</f>
        <v>3572322.82</v>
      </c>
      <c r="E989" s="1">
        <v>0</v>
      </c>
      <c r="F989" s="1">
        <v>0</v>
      </c>
      <c r="G989" s="2">
        <f t="shared" si="22"/>
        <v>65130.783840000004</v>
      </c>
      <c r="H989" s="2">
        <f t="shared" si="19"/>
        <v>0.18000000016763806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305227068</v>
      </c>
      <c r="D990" s="1">
        <f>BILANCA!E12</f>
        <v>293633625.97000003</v>
      </c>
      <c r="E990" s="1">
        <v>0</v>
      </c>
      <c r="F990" s="1">
        <v>0</v>
      </c>
      <c r="G990" s="2">
        <f t="shared" si="22"/>
        <v>6247460.2395800008</v>
      </c>
      <c r="H990" s="2">
        <f t="shared" si="19"/>
        <v>2.9999971389770508E-2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279176045</v>
      </c>
      <c r="D991" s="1">
        <f>BILANCA!E13</f>
        <v>270022263.88</v>
      </c>
      <c r="E991" s="1">
        <v>0</v>
      </c>
      <c r="F991" s="1">
        <v>0</v>
      </c>
      <c r="G991" s="2">
        <f t="shared" si="22"/>
        <v>6553764.5820799991</v>
      </c>
      <c r="H991" s="2">
        <f t="shared" si="19"/>
        <v>0.12000000476837158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279414611</v>
      </c>
      <c r="D993" s="1">
        <f>BILANCA!E15</f>
        <v>274360553.69999999</v>
      </c>
      <c r="E993" s="1">
        <v>0</v>
      </c>
      <c r="F993" s="1">
        <v>0</v>
      </c>
      <c r="G993" s="2">
        <f t="shared" si="22"/>
        <v>8281357.1840000004</v>
      </c>
      <c r="H993" s="2">
        <f t="shared" si="19"/>
        <v>0.30000001192092896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6077888</v>
      </c>
      <c r="D995" s="1">
        <f>BILANCA!E17</f>
        <v>5072234.8600000003</v>
      </c>
      <c r="E995" s="1">
        <v>0</v>
      </c>
      <c r="F995" s="1">
        <v>0</v>
      </c>
      <c r="G995" s="2">
        <f t="shared" si="22"/>
        <v>194668.29264</v>
      </c>
      <c r="H995" s="2">
        <f t="shared" si="19"/>
        <v>0.13999999966472387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6316454</v>
      </c>
      <c r="D996" s="1">
        <f>BILANCA!E18</f>
        <v>9410524.6799999997</v>
      </c>
      <c r="E996" s="1">
        <v>0</v>
      </c>
      <c r="F996" s="1">
        <v>0</v>
      </c>
      <c r="G996" s="2">
        <f t="shared" si="22"/>
        <v>326787.54368</v>
      </c>
      <c r="H996" s="2">
        <f t="shared" si="19"/>
        <v>0.32000000029802322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17855247</v>
      </c>
      <c r="D997" s="1">
        <f>BILANCA!E19</f>
        <v>15675831.449999988</v>
      </c>
      <c r="E997" s="1">
        <v>0</v>
      </c>
      <c r="F997" s="1">
        <v>0</v>
      </c>
      <c r="G997" s="2">
        <f t="shared" si="22"/>
        <v>688896.73859999969</v>
      </c>
      <c r="H997" s="2">
        <f t="shared" si="19"/>
        <v>0.44999998807907104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56403717</v>
      </c>
      <c r="D998" s="1">
        <f>BILANCA!E20</f>
        <v>62392004.049999997</v>
      </c>
      <c r="E998" s="1">
        <v>0</v>
      </c>
      <c r="F998" s="1">
        <v>0</v>
      </c>
      <c r="G998" s="2">
        <f t="shared" si="22"/>
        <v>2717815.8764999998</v>
      </c>
      <c r="H998" s="2">
        <f t="shared" si="19"/>
        <v>4.9999997019767761E-2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7947243</v>
      </c>
      <c r="D999" s="1">
        <f>BILANCA!E21</f>
        <v>8151660.5199999996</v>
      </c>
      <c r="E999" s="1">
        <v>0</v>
      </c>
      <c r="F999" s="1">
        <v>0</v>
      </c>
      <c r="G999" s="2">
        <f t="shared" si="22"/>
        <v>388009.02463999996</v>
      </c>
      <c r="H999" s="2">
        <f t="shared" si="19"/>
        <v>0.48000000044703484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4818783</v>
      </c>
      <c r="D1000" s="1">
        <f>BILANCA!E22</f>
        <v>4874013.2</v>
      </c>
      <c r="E1000" s="1">
        <v>0</v>
      </c>
      <c r="F1000" s="1">
        <v>0</v>
      </c>
      <c r="G1000" s="2">
        <f t="shared" si="22"/>
        <v>247635.7598</v>
      </c>
      <c r="H1000" s="2">
        <f t="shared" si="19"/>
        <v>0.20000000018626451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49507.5</v>
      </c>
      <c r="E1001" s="1">
        <v>0</v>
      </c>
      <c r="F1001" s="1">
        <v>0</v>
      </c>
      <c r="G1001" s="2">
        <f t="shared" si="22"/>
        <v>1782.2699999999998</v>
      </c>
      <c r="H1001" s="2">
        <f t="shared" si="19"/>
        <v>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27156050</v>
      </c>
      <c r="D1002" s="1">
        <f>BILANCA!E24</f>
        <v>19901943.5</v>
      </c>
      <c r="E1002" s="1">
        <v>0</v>
      </c>
      <c r="F1002" s="1">
        <v>0</v>
      </c>
      <c r="G1002" s="2">
        <f t="shared" si="22"/>
        <v>1272238.8030000001</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9499</v>
      </c>
      <c r="D1003" s="1">
        <f>BILANCA!E25</f>
        <v>2226.4699999999998</v>
      </c>
      <c r="E1003" s="1">
        <v>0</v>
      </c>
      <c r="F1003" s="1">
        <v>0</v>
      </c>
      <c r="G1003" s="2">
        <f t="shared" si="22"/>
        <v>279.03879999999998</v>
      </c>
      <c r="H1003" s="2">
        <f t="shared" si="19"/>
        <v>0.46999999999979991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1624361</v>
      </c>
      <c r="D1004" s="1">
        <f>BILANCA!E26</f>
        <v>1606997.32</v>
      </c>
      <c r="E1004" s="1">
        <v>0</v>
      </c>
      <c r="F1004" s="1">
        <v>0</v>
      </c>
      <c r="G1004" s="2">
        <f t="shared" si="22"/>
        <v>101605.46844000001</v>
      </c>
      <c r="H1004" s="2">
        <f t="shared" si="19"/>
        <v>0.32000000006519258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80104406</v>
      </c>
      <c r="D1006" s="1">
        <f>BILANCA!E28</f>
        <v>81302521.109999999</v>
      </c>
      <c r="E1006" s="1">
        <v>0</v>
      </c>
      <c r="F1006" s="1">
        <v>0</v>
      </c>
      <c r="G1006" s="2">
        <f t="shared" si="22"/>
        <v>5582317.3090599999</v>
      </c>
      <c r="H1006" s="2">
        <f t="shared" si="19"/>
        <v>0.10999999940395355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789269</v>
      </c>
      <c r="D1007" s="1">
        <f>BILANCA!E29</f>
        <v>650369.10999999987</v>
      </c>
      <c r="E1007" s="1">
        <v>0</v>
      </c>
      <c r="F1007" s="1">
        <v>0</v>
      </c>
      <c r="G1007" s="2">
        <f t="shared" si="22"/>
        <v>50160.173279999995</v>
      </c>
      <c r="H1007" s="2">
        <f t="shared" si="19"/>
        <v>0.10999999986961484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3420891</v>
      </c>
      <c r="D1008" s="1">
        <f>BILANCA!E30</f>
        <v>3176441.25</v>
      </c>
      <c r="E1008" s="1">
        <v>0</v>
      </c>
      <c r="F1008" s="1">
        <v>0</v>
      </c>
      <c r="G1008" s="2">
        <f t="shared" si="22"/>
        <v>244344.33750000002</v>
      </c>
      <c r="H1008" s="2">
        <f t="shared" si="19"/>
        <v>0.25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2631622</v>
      </c>
      <c r="D1012" s="1">
        <f>BILANCA!E34</f>
        <v>2526072.14</v>
      </c>
      <c r="E1012" s="1">
        <v>0</v>
      </c>
      <c r="F1012" s="1">
        <v>0</v>
      </c>
      <c r="G1012" s="2">
        <f t="shared" si="22"/>
        <v>222829.22212000002</v>
      </c>
      <c r="H1012" s="2">
        <f t="shared" si="19"/>
        <v>0.14000000013038516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161537</v>
      </c>
      <c r="D1013" s="1">
        <f>BILANCA!E35</f>
        <v>161537.29</v>
      </c>
      <c r="E1013" s="1">
        <v>0</v>
      </c>
      <c r="F1013" s="1">
        <v>0</v>
      </c>
      <c r="G1013" s="2">
        <f t="shared" si="22"/>
        <v>14538.347399999999</v>
      </c>
      <c r="H1013" s="2">
        <f t="shared" si="19"/>
        <v>0.29000000000814907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187225</v>
      </c>
      <c r="D1015" s="1">
        <f>BILANCA!E37</f>
        <v>187225.34</v>
      </c>
      <c r="E1015" s="1">
        <v>0</v>
      </c>
      <c r="F1015" s="1">
        <v>0</v>
      </c>
      <c r="G1015" s="2">
        <f t="shared" si="22"/>
        <v>17973.621759999998</v>
      </c>
      <c r="H1015" s="2">
        <f t="shared" si="19"/>
        <v>0.33999999999650754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25688</v>
      </c>
      <c r="D1018" s="1">
        <f>BILANCA!E40</f>
        <v>25688.05</v>
      </c>
      <c r="E1018" s="1">
        <v>0</v>
      </c>
      <c r="F1018" s="1">
        <v>0</v>
      </c>
      <c r="G1018" s="2">
        <f t="shared" si="22"/>
        <v>2697.2435</v>
      </c>
      <c r="H1018" s="2">
        <f t="shared" si="19"/>
        <v>4.9999999999272404E-2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7244970</v>
      </c>
      <c r="D1023" s="1">
        <f>BILANCA!E45</f>
        <v>7123624.2400000002</v>
      </c>
      <c r="E1023" s="1">
        <v>0</v>
      </c>
      <c r="F1023" s="1">
        <v>0</v>
      </c>
      <c r="G1023" s="2">
        <f t="shared" si="22"/>
        <v>859688.73919999995</v>
      </c>
      <c r="H1023" s="2">
        <f t="shared" si="19"/>
        <v>0.24000000022351742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16742695</v>
      </c>
      <c r="D1025" s="1">
        <f>BILANCA!E47</f>
        <v>20445216.640000001</v>
      </c>
      <c r="E1025" s="1">
        <v>0</v>
      </c>
      <c r="F1025" s="1">
        <v>0</v>
      </c>
      <c r="G1025" s="2">
        <f t="shared" si="22"/>
        <v>2420591.3877600003</v>
      </c>
      <c r="H1025" s="2">
        <f t="shared" si="19"/>
        <v>0.35999999940395355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242542</v>
      </c>
      <c r="D1026" s="1">
        <f>BILANCA!E48</f>
        <v>17542</v>
      </c>
      <c r="E1026" s="1">
        <v>0</v>
      </c>
      <c r="F1026" s="1">
        <v>0</v>
      </c>
      <c r="G1026" s="2">
        <f t="shared" si="22"/>
        <v>11937.917999999998</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91037</v>
      </c>
      <c r="D1027" s="1">
        <f>BILANCA!E49</f>
        <v>91037</v>
      </c>
      <c r="E1027" s="1">
        <v>0</v>
      </c>
      <c r="F1027" s="1">
        <v>0</v>
      </c>
      <c r="G1027" s="2">
        <f t="shared" si="22"/>
        <v>12016.883999999998</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9831304</v>
      </c>
      <c r="D1028" s="1">
        <f>BILANCA!E50</f>
        <v>13430171.4</v>
      </c>
      <c r="E1028" s="1">
        <v>0</v>
      </c>
      <c r="F1028" s="1">
        <v>0</v>
      </c>
      <c r="G1028" s="2">
        <f t="shared" si="22"/>
        <v>1651124.1059999999</v>
      </c>
      <c r="H1028" s="2">
        <f t="shared" si="19"/>
        <v>0.40000000037252903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10800</v>
      </c>
      <c r="D1029" s="1">
        <f>BILANCA!E51</f>
        <v>10800</v>
      </c>
      <c r="E1029" s="1">
        <v>0</v>
      </c>
      <c r="F1029" s="1">
        <v>0</v>
      </c>
      <c r="G1029" s="2">
        <f t="shared" si="22"/>
        <v>1490.4</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2340610</v>
      </c>
      <c r="D1032" s="1">
        <f>BILANCA!E54</f>
        <v>2349540.16</v>
      </c>
      <c r="E1032" s="1">
        <v>0</v>
      </c>
      <c r="F1032" s="1">
        <v>0</v>
      </c>
      <c r="G1032" s="2">
        <f t="shared" si="22"/>
        <v>344944.82568000001</v>
      </c>
      <c r="H1032" s="2">
        <f t="shared" si="19"/>
        <v>0.16000000014901161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2340610</v>
      </c>
      <c r="D1033" s="1">
        <f>BILANCA!E55</f>
        <v>2349540.16</v>
      </c>
      <c r="E1033" s="1">
        <v>0</v>
      </c>
      <c r="F1033" s="1">
        <v>0</v>
      </c>
      <c r="G1033" s="2">
        <f t="shared" si="22"/>
        <v>351984.51600000006</v>
      </c>
      <c r="H1033" s="2">
        <f t="shared" si="19"/>
        <v>0.16000000014901161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939673</v>
      </c>
      <c r="D1034" s="1">
        <f>BILANCA!E56</f>
        <v>3199872.9</v>
      </c>
      <c r="E1034" s="1">
        <v>0</v>
      </c>
      <c r="F1034" s="1">
        <v>0</v>
      </c>
      <c r="G1034" s="2">
        <f t="shared" si="22"/>
        <v>374310.35879999993</v>
      </c>
      <c r="H1034" s="2">
        <f t="shared" si="19"/>
        <v>0.10000000009313226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903125</v>
      </c>
      <c r="D1037" s="1">
        <f>BILANCA!E59</f>
        <v>0</v>
      </c>
      <c r="E1037" s="1">
        <v>0</v>
      </c>
      <c r="F1037" s="1">
        <v>0</v>
      </c>
      <c r="G1037" s="2">
        <f t="shared" si="22"/>
        <v>48768.75</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36548</v>
      </c>
      <c r="D1039" s="1">
        <f>BILANCA!E61</f>
        <v>3199872.9</v>
      </c>
      <c r="E1039" s="1">
        <v>0</v>
      </c>
      <c r="F1039" s="1">
        <v>0</v>
      </c>
      <c r="G1039" s="2">
        <f t="shared" si="22"/>
        <v>360432.45280000003</v>
      </c>
      <c r="H1039" s="2">
        <f t="shared" si="19"/>
        <v>0.10000000009313226</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2300112535</v>
      </c>
      <c r="D1046" s="1">
        <f>BILANCA!E68</f>
        <v>2520882098.0599999</v>
      </c>
      <c r="E1046" s="1">
        <v>0</v>
      </c>
      <c r="F1046" s="1">
        <v>0</v>
      </c>
      <c r="G1046" s="2">
        <f t="shared" si="22"/>
        <v>462538234.06055999</v>
      </c>
      <c r="H1046" s="2">
        <f t="shared" si="19"/>
        <v>5.9999942779541016E-2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61844419</v>
      </c>
      <c r="D1056" s="1">
        <f>BILANCA!E78</f>
        <v>96788309.289999992</v>
      </c>
      <c r="E1056" s="1">
        <v>0</v>
      </c>
      <c r="F1056" s="1">
        <v>0</v>
      </c>
      <c r="G1056" s="2">
        <f t="shared" si="22"/>
        <v>18645735.743339997</v>
      </c>
      <c r="H1056" s="2">
        <f t="shared" si="19"/>
        <v>0.28999999165534973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20004167</v>
      </c>
      <c r="D1060" s="1">
        <f>BILANCA!E82</f>
        <v>17727692.07</v>
      </c>
      <c r="E1060" s="1">
        <v>0</v>
      </c>
      <c r="F1060" s="1">
        <v>0</v>
      </c>
      <c r="G1060" s="2">
        <f t="shared" si="22"/>
        <v>4270385.4377800003</v>
      </c>
      <c r="H1060" s="2">
        <f t="shared" si="19"/>
        <v>7.0000000298023224E-2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730</v>
      </c>
      <c r="D1061" s="1">
        <f>BILANCA!E83</f>
        <v>565.4</v>
      </c>
      <c r="E1061" s="1">
        <v>0</v>
      </c>
      <c r="F1061" s="1">
        <v>0</v>
      </c>
      <c r="G1061" s="2">
        <f t="shared" si="22"/>
        <v>145.14240000000001</v>
      </c>
      <c r="H1061" s="2">
        <f t="shared" si="19"/>
        <v>0.39999999999997726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3472</v>
      </c>
      <c r="D1062" s="1">
        <f>BILANCA!E84</f>
        <v>0</v>
      </c>
      <c r="E1062" s="1">
        <v>0</v>
      </c>
      <c r="F1062" s="1">
        <v>0</v>
      </c>
      <c r="G1062" s="2">
        <f t="shared" si="22"/>
        <v>274.28800000000001</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41836050</v>
      </c>
      <c r="D1064" s="1">
        <f>BILANCA!E86</f>
        <v>79060051.819999993</v>
      </c>
      <c r="E1064" s="1">
        <v>0</v>
      </c>
      <c r="F1064" s="1">
        <v>0</v>
      </c>
      <c r="G1064" s="2">
        <f t="shared" si="22"/>
        <v>16196448.444839999</v>
      </c>
      <c r="H1064" s="2">
        <f t="shared" si="19"/>
        <v>0.18000000715255737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1678669693</v>
      </c>
      <c r="D1065" s="1">
        <f>BILANCA!E87</f>
        <v>1471856847.73</v>
      </c>
      <c r="E1065" s="1">
        <v>0</v>
      </c>
      <c r="F1065" s="1">
        <v>0</v>
      </c>
      <c r="G1065" s="2">
        <f t="shared" si="22"/>
        <v>379035437.85372001</v>
      </c>
      <c r="H1065" s="2">
        <f t="shared" si="19"/>
        <v>0.26999998092651367</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1678669693</v>
      </c>
      <c r="D1066" s="1">
        <f>BILANCA!E88</f>
        <v>1471856847.73</v>
      </c>
      <c r="E1066" s="1">
        <v>0</v>
      </c>
      <c r="F1066" s="1">
        <v>0</v>
      </c>
      <c r="G1066" s="2">
        <f t="shared" si="22"/>
        <v>383657821.24217999</v>
      </c>
      <c r="H1066" s="2">
        <f t="shared" si="19"/>
        <v>0.26999998092651367</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948059537</v>
      </c>
      <c r="D1068" s="1">
        <f>BILANCA!E90</f>
        <v>991855484.5</v>
      </c>
      <c r="E1068" s="1">
        <v>0</v>
      </c>
      <c r="F1068" s="1">
        <v>0</v>
      </c>
      <c r="G1068" s="2">
        <f t="shared" si="22"/>
        <v>249200493.01000002</v>
      </c>
      <c r="H1068" s="2">
        <f t="shared" ref="H1068:H1337" si="23">ABS(C1068-ROUND(C1068,0))+ABS(D1068-ROUND(D1068,0))</f>
        <v>0.5</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730610156</v>
      </c>
      <c r="D1082" s="1">
        <f>BILANCA!E104</f>
        <v>480001363.23000002</v>
      </c>
      <c r="E1082" s="1">
        <v>0</v>
      </c>
      <c r="F1082" s="1">
        <v>0</v>
      </c>
      <c r="G1082" s="2">
        <f t="shared" si="22"/>
        <v>167370675.36353999</v>
      </c>
      <c r="H1082" s="2">
        <f t="shared" si="23"/>
        <v>0.23000001907348633</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302840192</v>
      </c>
      <c r="D1112" s="1">
        <f>BILANCA!E134</f>
        <v>249898881.25</v>
      </c>
      <c r="E1112" s="1">
        <v>0</v>
      </c>
      <c r="F1112" s="1">
        <v>0</v>
      </c>
      <c r="G1112" s="2">
        <f t="shared" si="22"/>
        <v>103540296.1305</v>
      </c>
      <c r="H1112" s="2">
        <f t="shared" si="23"/>
        <v>0.25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662076058</v>
      </c>
      <c r="D1113" s="1">
        <f>BILANCA!E135</f>
        <v>648308353.48000002</v>
      </c>
      <c r="E1113" s="1">
        <v>0</v>
      </c>
      <c r="F1113" s="1">
        <v>0</v>
      </c>
      <c r="G1113" s="2">
        <f t="shared" si="22"/>
        <v>254630059.44480002</v>
      </c>
      <c r="H1113" s="2">
        <f t="shared" si="23"/>
        <v>0.48000001907348633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402130708</v>
      </c>
      <c r="D1116" s="1">
        <f>BILANCA!E138</f>
        <v>388363003.48000002</v>
      </c>
      <c r="E1116" s="1">
        <v>0</v>
      </c>
      <c r="F1116" s="1">
        <v>0</v>
      </c>
      <c r="G1116" s="2">
        <f t="shared" si="22"/>
        <v>156787943.08968002</v>
      </c>
      <c r="H1116" s="2">
        <f t="shared" si="23"/>
        <v>0.48000001907348633</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259945350</v>
      </c>
      <c r="D1119" s="1">
        <f>BILANCA!E141</f>
        <v>259945350</v>
      </c>
      <c r="E1119" s="1">
        <v>0</v>
      </c>
      <c r="F1119" s="1">
        <v>0</v>
      </c>
      <c r="G1119" s="2">
        <f t="shared" si="22"/>
        <v>106057702.80000001</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359235866</v>
      </c>
      <c r="D1123" s="1">
        <f>BILANCA!E145</f>
        <v>398409472.23000002</v>
      </c>
      <c r="E1123" s="1">
        <v>0</v>
      </c>
      <c r="F1123" s="1">
        <v>0</v>
      </c>
      <c r="G1123" s="2">
        <f t="shared" si="22"/>
        <v>161847673.46440002</v>
      </c>
      <c r="H1123" s="2">
        <f t="shared" si="23"/>
        <v>0.23000001907348633</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247339946</v>
      </c>
      <c r="D1124" s="1">
        <f>BILANCA!E146</f>
        <v>691665520.48000002</v>
      </c>
      <c r="E1124" s="1">
        <v>0</v>
      </c>
      <c r="F1124" s="1">
        <v>0</v>
      </c>
      <c r="G1124" s="2">
        <f t="shared" si="22"/>
        <v>229924609.16136</v>
      </c>
      <c r="H1124" s="2">
        <f t="shared" si="23"/>
        <v>0.48000001907348633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37567654</v>
      </c>
      <c r="D1127" s="1">
        <f>BILANCA!E149</f>
        <v>10017094.949999999</v>
      </c>
      <c r="E1127" s="1">
        <v>0</v>
      </c>
      <c r="F1127" s="1">
        <v>0</v>
      </c>
      <c r="G1127" s="2">
        <f t="shared" si="22"/>
        <v>8294665.5215999996</v>
      </c>
      <c r="H1127" s="2">
        <f t="shared" si="23"/>
        <v>5.000000074505806E-2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37567654</v>
      </c>
      <c r="D1129" s="1">
        <f>BILANCA!E151</f>
        <v>10017094.949999999</v>
      </c>
      <c r="E1129" s="1">
        <v>0</v>
      </c>
      <c r="F1129" s="1">
        <v>0</v>
      </c>
      <c r="G1129" s="2">
        <f t="shared" si="22"/>
        <v>8409869.2093999982</v>
      </c>
      <c r="H1129" s="2">
        <f t="shared" si="23"/>
        <v>5.000000074505806E-2</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28458846</v>
      </c>
      <c r="D1136" s="1">
        <f>BILANCA!E158</f>
        <v>26078679.809999999</v>
      </c>
      <c r="E1136" s="1">
        <v>0</v>
      </c>
      <c r="F1136" s="1">
        <v>0</v>
      </c>
      <c r="G1136" s="2">
        <f t="shared" si="22"/>
        <v>12334279.459860001</v>
      </c>
      <c r="H1136" s="2">
        <f t="shared" si="23"/>
        <v>0.19000000134110451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603141</v>
      </c>
      <c r="D1137" s="1">
        <f>BILANCA!E159</f>
        <v>77425.77</v>
      </c>
      <c r="E1137" s="1">
        <v>0</v>
      </c>
      <c r="F1137" s="1">
        <v>0</v>
      </c>
      <c r="G1137" s="2">
        <f t="shared" si="22"/>
        <v>116730.85115999999</v>
      </c>
      <c r="H1137" s="2">
        <f t="shared" si="23"/>
        <v>0.22999999999592546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114641</v>
      </c>
      <c r="D1138" s="1">
        <f>BILANCA!E160</f>
        <v>114641.4</v>
      </c>
      <c r="E1138" s="1">
        <v>0</v>
      </c>
      <c r="F1138" s="1">
        <v>0</v>
      </c>
      <c r="G1138" s="2">
        <f t="shared" si="22"/>
        <v>53308.188999999998</v>
      </c>
      <c r="H1138" s="2">
        <f t="shared" si="23"/>
        <v>0.39999999999417923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203516401</v>
      </c>
      <c r="D1139" s="1">
        <f>BILANCA!E161</f>
        <v>676204344.79999995</v>
      </c>
      <c r="E1139" s="1">
        <v>0</v>
      </c>
      <c r="F1139" s="1">
        <v>0</v>
      </c>
      <c r="G1139" s="2">
        <f t="shared" si="22"/>
        <v>242724314.13359997</v>
      </c>
      <c r="H1139" s="2">
        <f t="shared" si="23"/>
        <v>0.20000004768371582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2544080</v>
      </c>
      <c r="D1140" s="1">
        <f>BILANCA!E162</f>
        <v>1116773.6499999999</v>
      </c>
      <c r="E1140" s="1">
        <v>0</v>
      </c>
      <c r="F1140" s="1">
        <v>0</v>
      </c>
      <c r="G1140" s="2">
        <f t="shared" si="22"/>
        <v>750087.48609999998</v>
      </c>
      <c r="H1140" s="2">
        <f t="shared" si="23"/>
        <v>0.35000000009313226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25464817</v>
      </c>
      <c r="D1141" s="1">
        <f>BILANCA!E163</f>
        <v>21943439.899999999</v>
      </c>
      <c r="E1141" s="1">
        <v>0</v>
      </c>
      <c r="F1141" s="1">
        <v>0</v>
      </c>
      <c r="G1141" s="2">
        <f t="shared" si="22"/>
        <v>10957568.0944</v>
      </c>
      <c r="H1141" s="2">
        <f t="shared" si="23"/>
        <v>0.10000000149011612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9418285</v>
      </c>
      <c r="D1148" s="1">
        <f>BILANCA!E170</f>
        <v>10672539.310000001</v>
      </c>
      <c r="E1148" s="1">
        <v>0</v>
      </c>
      <c r="F1148" s="1">
        <v>0</v>
      </c>
      <c r="G1148" s="2">
        <f t="shared" si="22"/>
        <v>5075954.9973000009</v>
      </c>
      <c r="H1148" s="2">
        <f t="shared" si="23"/>
        <v>0.31000000052154064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9418285</v>
      </c>
      <c r="D1151" s="1">
        <f>BILANCA!E173</f>
        <v>10672539.310000001</v>
      </c>
      <c r="E1151" s="1">
        <v>0</v>
      </c>
      <c r="F1151" s="1">
        <v>0</v>
      </c>
      <c r="G1151" s="2">
        <f t="shared" si="22"/>
        <v>5168245.0881600007</v>
      </c>
      <c r="H1151" s="2">
        <f t="shared" si="23"/>
        <v>0.31000000052154064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2672606080</v>
      </c>
      <c r="D1152" s="1">
        <f>BILANCA!E175</f>
        <v>2883904669.7299995</v>
      </c>
      <c r="E1152" s="1">
        <v>0</v>
      </c>
      <c r="F1152" s="1">
        <v>0</v>
      </c>
      <c r="G1152" s="2">
        <f t="shared" si="22"/>
        <v>1426430205.8887401</v>
      </c>
      <c r="H1152" s="2">
        <f t="shared" si="23"/>
        <v>0.27000045776367188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191331569</v>
      </c>
      <c r="D1153" s="1">
        <f>BILANCA!E176</f>
        <v>2843608452.9899998</v>
      </c>
      <c r="E1153" s="1">
        <v>0</v>
      </c>
      <c r="F1153" s="1">
        <v>0</v>
      </c>
      <c r="G1153" s="2">
        <f t="shared" si="22"/>
        <v>999353240.74660003</v>
      </c>
      <c r="H1153" s="2">
        <f t="shared" si="23"/>
        <v>1.0000228881835938E-2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108515960</v>
      </c>
      <c r="D1154" s="1">
        <f>BILANCA!E177</f>
        <v>1849395410.9199998</v>
      </c>
      <c r="E1154" s="1">
        <v>0</v>
      </c>
      <c r="F1154" s="1">
        <v>0</v>
      </c>
      <c r="G1154" s="2">
        <f t="shared" si="22"/>
        <v>651049459.69463992</v>
      </c>
      <c r="H1154" s="2">
        <f t="shared" si="23"/>
        <v>8.0000162124633789E-2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9420766</v>
      </c>
      <c r="D1155" s="1">
        <f>BILANCA!E178</f>
        <v>10633779.439999999</v>
      </c>
      <c r="E1155" s="1">
        <v>0</v>
      </c>
      <c r="F1155" s="1">
        <v>0</v>
      </c>
      <c r="G1155" s="2">
        <f t="shared" si="22"/>
        <v>5278391.8793599997</v>
      </c>
      <c r="H1155" s="2">
        <f t="shared" si="23"/>
        <v>0.43999999947845936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6975454</v>
      </c>
      <c r="D1156" s="1">
        <f>BILANCA!E179</f>
        <v>1313301812.1199999</v>
      </c>
      <c r="E1156" s="1">
        <v>0</v>
      </c>
      <c r="F1156" s="1">
        <v>0</v>
      </c>
      <c r="G1156" s="2">
        <f t="shared" si="22"/>
        <v>455609180.5355199</v>
      </c>
      <c r="H1156" s="2">
        <f t="shared" si="23"/>
        <v>0.11999988555908203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364186065.81999999</v>
      </c>
      <c r="E1157" s="1">
        <v>0</v>
      </c>
      <c r="F1157" s="1">
        <v>0</v>
      </c>
      <c r="G1157" s="2">
        <f t="shared" si="22"/>
        <v>126736750.90535998</v>
      </c>
      <c r="H1157" s="2">
        <f t="shared" si="23"/>
        <v>0.18000000715255737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364186065.81999999</v>
      </c>
      <c r="E1160" s="1">
        <v>0</v>
      </c>
      <c r="F1160" s="1">
        <v>0</v>
      </c>
      <c r="G1160" s="2">
        <f t="shared" si="22"/>
        <v>128921867.30027999</v>
      </c>
      <c r="H1160" s="2">
        <f t="shared" si="23"/>
        <v>0.18000000715255737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1976213</v>
      </c>
      <c r="D1161" s="1">
        <f>BILANCA!E184</f>
        <v>27439423.960000001</v>
      </c>
      <c r="E1161" s="1">
        <v>0</v>
      </c>
      <c r="F1161" s="1">
        <v>0</v>
      </c>
      <c r="G1161" s="2">
        <f t="shared" si="22"/>
        <v>10120200.843760001</v>
      </c>
      <c r="H1161" s="2">
        <f t="shared" si="23"/>
        <v>3.9999999105930328E-2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3300</v>
      </c>
      <c r="D1163" s="1">
        <f>BILANCA!E186</f>
        <v>0</v>
      </c>
      <c r="E1163" s="1">
        <v>0</v>
      </c>
      <c r="F1163" s="1">
        <v>0</v>
      </c>
      <c r="G1163" s="2">
        <f t="shared" si="22"/>
        <v>594</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27280542</v>
      </c>
      <c r="D1164" s="1">
        <f>BILANCA!E187</f>
        <v>24555727.460000001</v>
      </c>
      <c r="E1164" s="1">
        <v>0</v>
      </c>
      <c r="F1164" s="1">
        <v>0</v>
      </c>
      <c r="G1164" s="2">
        <f t="shared" si="22"/>
        <v>13826951.44252</v>
      </c>
      <c r="H1164" s="2">
        <f t="shared" si="23"/>
        <v>0.46000000089406967</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62859685</v>
      </c>
      <c r="D1165" s="1">
        <f>BILANCA!E188</f>
        <v>109278602.12</v>
      </c>
      <c r="E1165" s="1">
        <v>0</v>
      </c>
      <c r="F1165" s="1">
        <v>0</v>
      </c>
      <c r="G1165" s="2">
        <f t="shared" si="22"/>
        <v>51217873.841680005</v>
      </c>
      <c r="H1165" s="2">
        <f t="shared" si="23"/>
        <v>0.12000000476837158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1019662</v>
      </c>
      <c r="D1166" s="1">
        <f>BILANCA!E189</f>
        <v>2357557.5699999998</v>
      </c>
      <c r="E1166" s="1">
        <v>0</v>
      </c>
      <c r="F1166" s="1">
        <v>0</v>
      </c>
      <c r="G1166" s="2">
        <f t="shared" si="22"/>
        <v>1049464.2166199998</v>
      </c>
      <c r="H1166" s="2">
        <f t="shared" si="23"/>
        <v>0.43000000016763806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81795947</v>
      </c>
      <c r="D1183" s="1">
        <f>BILANCA!E206</f>
        <v>991855484.5</v>
      </c>
      <c r="E1183" s="1">
        <v>0</v>
      </c>
      <c r="F1183" s="1">
        <v>0</v>
      </c>
      <c r="G1183" s="2">
        <f t="shared" si="22"/>
        <v>413101383.19999999</v>
      </c>
      <c r="H1183" s="2">
        <f t="shared" si="23"/>
        <v>0.5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81795947</v>
      </c>
      <c r="D1201" s="1">
        <f>BILANCA!E224</f>
        <v>991855484.5</v>
      </c>
      <c r="E1201" s="1">
        <v>0</v>
      </c>
      <c r="F1201" s="1">
        <v>0</v>
      </c>
      <c r="G1201" s="2">
        <f t="shared" si="22"/>
        <v>450280507.68799996</v>
      </c>
      <c r="H1201" s="2">
        <f t="shared" si="23"/>
        <v>0.5</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81795947</v>
      </c>
      <c r="D1203" s="1">
        <f>BILANCA!E226</f>
        <v>991855484.5</v>
      </c>
      <c r="E1203" s="1">
        <v>0</v>
      </c>
      <c r="F1203" s="1">
        <v>0</v>
      </c>
      <c r="G1203" s="2">
        <f t="shared" si="22"/>
        <v>454411521.51999998</v>
      </c>
      <c r="H1203" s="2">
        <f t="shared" si="23"/>
        <v>0.5</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2481274511</v>
      </c>
      <c r="D1214" s="1">
        <f>BILANCA!E237</f>
        <v>40296216.739999704</v>
      </c>
      <c r="E1214" s="1">
        <v>0</v>
      </c>
      <c r="F1214" s="1">
        <v>0</v>
      </c>
      <c r="G1214" s="2">
        <f t="shared" si="22"/>
        <v>591791264.17487991</v>
      </c>
      <c r="H1214" s="2">
        <f t="shared" si="23"/>
        <v>0.26000029593706131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2292211651</v>
      </c>
      <c r="D1215" s="1">
        <f>BILANCA!E238</f>
        <v>1110650508.2199998</v>
      </c>
      <c r="E1215" s="1">
        <v>0</v>
      </c>
      <c r="F1215" s="1">
        <v>0</v>
      </c>
      <c r="G1215" s="2">
        <f t="shared" si="22"/>
        <v>1047134938.8460799</v>
      </c>
      <c r="H1215" s="2">
        <f t="shared" si="23"/>
        <v>0.21999979019165039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2374007598</v>
      </c>
      <c r="D1216" s="1">
        <f>BILANCA!E239</f>
        <v>2102505992.7199998</v>
      </c>
      <c r="E1216" s="1">
        <v>0</v>
      </c>
      <c r="F1216" s="1">
        <v>0</v>
      </c>
      <c r="G1216" s="2">
        <f t="shared" si="22"/>
        <v>1532911562.94152</v>
      </c>
      <c r="H1216" s="2">
        <f t="shared" si="23"/>
        <v>0.28000020980834961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1534681973</v>
      </c>
      <c r="D1217" s="1">
        <f>BILANCA!E240</f>
        <v>1263180367.3699999</v>
      </c>
      <c r="E1217" s="1">
        <v>0</v>
      </c>
      <c r="F1217" s="1">
        <v>0</v>
      </c>
      <c r="G1217" s="2">
        <f t="shared" si="22"/>
        <v>950283993.61116004</v>
      </c>
      <c r="H1217" s="2">
        <f t="shared" si="23"/>
        <v>0.36999988555908203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839325625</v>
      </c>
      <c r="D1218" s="1">
        <f>BILANCA!E241</f>
        <v>839325625.35000002</v>
      </c>
      <c r="E1218" s="1">
        <v>0</v>
      </c>
      <c r="F1218" s="1">
        <v>0</v>
      </c>
      <c r="G1218" s="2">
        <f t="shared" si="22"/>
        <v>591724565.7895</v>
      </c>
      <c r="H1218" s="2">
        <f t="shared" si="23"/>
        <v>0.35000002384185791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81795947</v>
      </c>
      <c r="D1219" s="1">
        <f>BILANCA!E242</f>
        <v>991855484.5</v>
      </c>
      <c r="E1219" s="1">
        <v>0</v>
      </c>
      <c r="F1219" s="1">
        <v>0</v>
      </c>
      <c r="G1219" s="2">
        <f t="shared" si="22"/>
        <v>487459632.17599994</v>
      </c>
      <c r="H1219" s="2">
        <f t="shared" si="23"/>
        <v>0.5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81795947</v>
      </c>
      <c r="D1220" s="1">
        <f>BILANCA!E243</f>
        <v>991855484.5</v>
      </c>
      <c r="E1220" s="1">
        <v>0</v>
      </c>
      <c r="F1220" s="1">
        <v>0</v>
      </c>
      <c r="G1220" s="2">
        <f t="shared" si="22"/>
        <v>489525139.09200001</v>
      </c>
      <c r="H1220" s="2">
        <f t="shared" si="23"/>
        <v>0.5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145239315</v>
      </c>
      <c r="D1222" s="1">
        <f>BILANCA!E245</f>
        <v>-1085815467.1600001</v>
      </c>
      <c r="E1222" s="1">
        <v>0</v>
      </c>
      <c r="F1222" s="1">
        <v>0</v>
      </c>
      <c r="G1222" s="2">
        <f t="shared" si="22"/>
        <v>-484307597.01748002</v>
      </c>
      <c r="H1222" s="2">
        <f t="shared" si="23"/>
        <v>0.16000008583068848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145239315</v>
      </c>
      <c r="D1223" s="1">
        <f>BILANCA!E246</f>
        <v>0</v>
      </c>
      <c r="E1223" s="1">
        <v>0</v>
      </c>
      <c r="F1223" s="1">
        <v>0</v>
      </c>
      <c r="G1223" s="2">
        <f t="shared" si="22"/>
        <v>34857435.600000001</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145239315</v>
      </c>
      <c r="D1224" s="1">
        <f>BILANCA!E247</f>
        <v>0</v>
      </c>
      <c r="E1224" s="1">
        <v>0</v>
      </c>
      <c r="F1224" s="1">
        <v>0</v>
      </c>
      <c r="G1224" s="2">
        <f t="shared" si="22"/>
        <v>35002674.914999999</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1085815467.1600001</v>
      </c>
      <c r="E1227" s="1">
        <v>0</v>
      </c>
      <c r="F1227" s="1">
        <v>0</v>
      </c>
      <c r="G1227" s="2">
        <f t="shared" si="22"/>
        <v>529877947.97408003</v>
      </c>
      <c r="H1227" s="2">
        <f t="shared" si="23"/>
        <v>0.16000008583068848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1085815467.1600001</v>
      </c>
      <c r="E1228" s="1">
        <v>0</v>
      </c>
      <c r="F1228" s="1">
        <v>0</v>
      </c>
      <c r="G1228" s="2">
        <f t="shared" si="22"/>
        <v>532049578.90840006</v>
      </c>
      <c r="H1228" s="2">
        <f t="shared" si="23"/>
        <v>0.16000008583068848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43823545</v>
      </c>
      <c r="D1232" s="1">
        <f>BILANCA!E255</f>
        <v>15461175.68</v>
      </c>
      <c r="E1232" s="1">
        <v>0</v>
      </c>
      <c r="F1232" s="1">
        <v>0</v>
      </c>
      <c r="G1232" s="2">
        <f t="shared" si="22"/>
        <v>18611728.193640001</v>
      </c>
      <c r="H1232" s="2">
        <f t="shared" si="23"/>
        <v>0.32000000029802322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6326657294</v>
      </c>
      <c r="D1236" s="1">
        <f>BILANCA!E259</f>
        <v>6392726287.0900002</v>
      </c>
      <c r="E1236" s="1">
        <v>0</v>
      </c>
      <c r="F1236" s="1">
        <v>0</v>
      </c>
      <c r="G1236" s="2">
        <f t="shared" si="22"/>
        <v>4835363796.6495399</v>
      </c>
      <c r="H1236" s="2">
        <f t="shared" si="23"/>
        <v>9.0000152587890625E-2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6326657294</v>
      </c>
      <c r="D1237" s="1">
        <f>BILANCA!E260</f>
        <v>6392726287.0900002</v>
      </c>
      <c r="E1237" s="1">
        <v>0</v>
      </c>
      <c r="F1237" s="1">
        <v>0</v>
      </c>
      <c r="G1237" s="2">
        <f t="shared" si="22"/>
        <v>4854475906.5177202</v>
      </c>
      <c r="H1237" s="2">
        <f t="shared" si="23"/>
        <v>9.0000152587890625E-2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1678669693</v>
      </c>
      <c r="D1239" s="1">
        <f>BILANCA!E263</f>
        <v>1471856847.73</v>
      </c>
      <c r="E1239" s="1">
        <v>0</v>
      </c>
      <c r="F1239" s="1">
        <v>0</v>
      </c>
      <c r="G1239" s="2">
        <f t="shared" si="22"/>
        <v>1183330147.44576</v>
      </c>
      <c r="H1239" s="2">
        <f t="shared" si="23"/>
        <v>0.26999998092651367</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31676371</v>
      </c>
      <c r="D1240" s="1">
        <f>BILANCA!E264</f>
        <v>26233946.98</v>
      </c>
      <c r="E1240" s="1">
        <v>0</v>
      </c>
      <c r="F1240" s="1">
        <v>0</v>
      </c>
      <c r="G1240" s="2">
        <f t="shared" si="22"/>
        <v>21625076.094720002</v>
      </c>
      <c r="H1240" s="2">
        <f t="shared" si="23"/>
        <v>1.9999999552965164E-2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241128392</v>
      </c>
      <c r="D1241" s="1">
        <f>BILANCA!E265</f>
        <v>687375013.39999998</v>
      </c>
      <c r="E1241" s="1">
        <v>0</v>
      </c>
      <c r="F1241" s="1">
        <v>0</v>
      </c>
      <c r="G1241" s="2">
        <f t="shared" si="22"/>
        <v>416896632.05039996</v>
      </c>
      <c r="H1241" s="2">
        <f t="shared" si="23"/>
        <v>0.39999997615814209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1661567</v>
      </c>
      <c r="D1244" s="1">
        <f>BILANCA!E268</f>
        <v>1703823.66</v>
      </c>
      <c r="E1244" s="1">
        <v>0</v>
      </c>
      <c r="F1244" s="1">
        <v>0</v>
      </c>
      <c r="G1244" s="2">
        <f t="shared" si="24"/>
        <v>1323064.9375199999</v>
      </c>
      <c r="H1244" s="2">
        <f t="shared" si="23"/>
        <v>0.34000000008381903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40174483</v>
      </c>
      <c r="D1247" s="1">
        <f>BILANCA!E271</f>
        <v>77356228.159999996</v>
      </c>
      <c r="E1247" s="1">
        <v>0</v>
      </c>
      <c r="F1247" s="1">
        <v>0</v>
      </c>
      <c r="G1247" s="2">
        <f t="shared" si="24"/>
        <v>51450151.98048</v>
      </c>
      <c r="H1247" s="2">
        <f t="shared" si="23"/>
        <v>0.15999999642372131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184264698</v>
      </c>
      <c r="D1262" s="1">
        <f>BILANCA!E286</f>
        <v>676204344.79999995</v>
      </c>
      <c r="E1262" s="1">
        <v>0</v>
      </c>
      <c r="F1262" s="1">
        <v>0</v>
      </c>
      <c r="G1262" s="2">
        <f t="shared" si="24"/>
        <v>428731875.14039999</v>
      </c>
      <c r="H1262" s="2">
        <f t="shared" si="23"/>
        <v>0.20000004768371582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108515960</v>
      </c>
      <c r="D1264" s="1">
        <f>BILANCA!E288</f>
        <v>1849395410.9200001</v>
      </c>
      <c r="E1264" s="1">
        <v>0</v>
      </c>
      <c r="F1264" s="1">
        <v>0</v>
      </c>
      <c r="G1264" s="2">
        <f t="shared" si="24"/>
        <v>1069853205.6970401</v>
      </c>
      <c r="H1264" s="2">
        <f t="shared" si="23"/>
        <v>7.9999923706054688E-2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1019662</v>
      </c>
      <c r="D1266" s="1">
        <f>BILANCA!E290</f>
        <v>2357557.5699999998</v>
      </c>
      <c r="E1266" s="1">
        <v>0</v>
      </c>
      <c r="F1266" s="1">
        <v>0</v>
      </c>
      <c r="G1266" s="2">
        <f t="shared" si="24"/>
        <v>1622941.9306199998</v>
      </c>
      <c r="H1266" s="2">
        <f t="shared" si="23"/>
        <v>0.43000000016763806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81795947</v>
      </c>
      <c r="D1270" s="1">
        <f>BILANCA!E294</f>
        <v>991855484.5</v>
      </c>
      <c r="E1270" s="1">
        <v>0</v>
      </c>
      <c r="F1270" s="1">
        <v>0</v>
      </c>
      <c r="G1270" s="2">
        <f t="shared" si="24"/>
        <v>592800484.89199996</v>
      </c>
      <c r="H1270" s="2">
        <f t="shared" si="23"/>
        <v>0.5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19251703</v>
      </c>
      <c r="D1271" s="1">
        <f>BILANCA!E295</f>
        <v>0</v>
      </c>
      <c r="E1271" s="1">
        <v>0</v>
      </c>
      <c r="F1271" s="1">
        <v>0</v>
      </c>
      <c r="G1271" s="2">
        <f t="shared" si="24"/>
        <v>5544490.4639999997</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2298979</v>
      </c>
      <c r="D1273" s="1">
        <f>BILANCA!E297</f>
        <v>3355442.61</v>
      </c>
      <c r="E1273" s="1">
        <v>0</v>
      </c>
      <c r="F1273" s="1">
        <v>0</v>
      </c>
      <c r="G1273" s="2">
        <f t="shared" si="24"/>
        <v>2612860.6237999997</v>
      </c>
      <c r="H1273" s="2">
        <f t="shared" si="23"/>
        <v>0.39000000013038516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57595</v>
      </c>
      <c r="D1274" s="1">
        <f>BILANCA!E298</f>
        <v>27463719.800000001</v>
      </c>
      <c r="E1274" s="1">
        <v>0</v>
      </c>
      <c r="F1274" s="1">
        <v>0</v>
      </c>
      <c r="G1274" s="2">
        <f t="shared" si="24"/>
        <v>16000645.068599999</v>
      </c>
      <c r="H1274" s="2">
        <f t="shared" si="23"/>
        <v>0.19999999925494194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41251410</v>
      </c>
      <c r="D1278" s="1">
        <f>BILANCA!E302</f>
        <v>78459439.709999993</v>
      </c>
      <c r="E1278" s="1">
        <v>0</v>
      </c>
      <c r="F1278" s="1">
        <v>0</v>
      </c>
      <c r="G1278" s="2">
        <f t="shared" si="24"/>
        <v>58460235.378899992</v>
      </c>
      <c r="H1278" s="2">
        <f t="shared" si="23"/>
        <v>0.29000000655651093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1680823934</v>
      </c>
      <c r="D1329" s="1">
        <f>'RAS-funkcijski'!E35</f>
        <v>4062336440.3000002</v>
      </c>
      <c r="E1329" s="1">
        <v>0</v>
      </c>
      <c r="F1329" s="1">
        <v>0</v>
      </c>
      <c r="G1329" s="2">
        <f t="shared" si="24"/>
        <v>303970401.25260001</v>
      </c>
      <c r="H1329" s="2">
        <f t="shared" si="23"/>
        <v>0.30000019073486328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73369</v>
      </c>
      <c r="D1330" s="1">
        <f>'RAS-funkcijski'!E36</f>
        <v>1156692.78</v>
      </c>
      <c r="E1330" s="1">
        <v>0</v>
      </c>
      <c r="F1330" s="1">
        <v>0</v>
      </c>
      <c r="G1330" s="2">
        <f t="shared" si="24"/>
        <v>76376.14592000001</v>
      </c>
      <c r="H1330" s="2">
        <f t="shared" si="23"/>
        <v>0.21999999997206032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73369</v>
      </c>
      <c r="D1331" s="1">
        <f>'RAS-funkcijski'!E37</f>
        <v>1156692.78</v>
      </c>
      <c r="E1331" s="1">
        <v>0</v>
      </c>
      <c r="F1331" s="1">
        <v>0</v>
      </c>
      <c r="G1331" s="2">
        <f t="shared" si="24"/>
        <v>78762.900479999997</v>
      </c>
      <c r="H1331" s="2">
        <f t="shared" si="23"/>
        <v>0.21999999997206032</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3898509</v>
      </c>
      <c r="D1333" s="1">
        <f>'RAS-funkcijski'!E39</f>
        <v>2325131.25</v>
      </c>
      <c r="E1333" s="1">
        <v>0</v>
      </c>
      <c r="F1333" s="1">
        <v>0</v>
      </c>
      <c r="G1333" s="2">
        <f t="shared" si="24"/>
        <v>299207.00250000006</v>
      </c>
      <c r="H1333" s="2">
        <f t="shared" si="23"/>
        <v>0.25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3898509</v>
      </c>
      <c r="D1334" s="1">
        <f>'RAS-funkcijski'!E40</f>
        <v>2325131.25</v>
      </c>
      <c r="E1334" s="1">
        <v>0</v>
      </c>
      <c r="F1334" s="1">
        <v>0</v>
      </c>
      <c r="G1334" s="2">
        <f t="shared" si="24"/>
        <v>307755.77399999998</v>
      </c>
      <c r="H1334" s="2">
        <f t="shared" si="23"/>
        <v>0.25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6007436</v>
      </c>
      <c r="D1337" s="1">
        <f>'RAS-funkcijski'!E43</f>
        <v>51746801.5</v>
      </c>
      <c r="E1337" s="1">
        <v>0</v>
      </c>
      <c r="F1337" s="1">
        <v>0</v>
      </c>
      <c r="G1337" s="2">
        <f t="shared" si="24"/>
        <v>4270540.5209999997</v>
      </c>
      <c r="H1337" s="2">
        <f t="shared" si="23"/>
        <v>0.5</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45140108.020000003</v>
      </c>
      <c r="E1339" s="1">
        <v>0</v>
      </c>
      <c r="F1339" s="1">
        <v>0</v>
      </c>
      <c r="G1339" s="2">
        <f t="shared" si="24"/>
        <v>3701488.8576400005</v>
      </c>
      <c r="H1339" s="2">
        <f t="shared" si="27"/>
        <v>2.0000003278255463E-2</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6007436</v>
      </c>
      <c r="D1342" s="1">
        <f>'RAS-funkcijski'!E48</f>
        <v>6606693.4800000004</v>
      </c>
      <c r="E1342" s="1">
        <v>0</v>
      </c>
      <c r="F1342" s="1">
        <v>0</v>
      </c>
      <c r="G1342" s="2">
        <f t="shared" si="24"/>
        <v>845716.21024000004</v>
      </c>
      <c r="H1342" s="2">
        <f t="shared" si="27"/>
        <v>0.48000000044703484</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43542081</v>
      </c>
      <c r="D1344" s="1">
        <f>'RAS-funkcijski'!E50</f>
        <v>18162820.120000001</v>
      </c>
      <c r="E1344" s="1">
        <v>0</v>
      </c>
      <c r="F1344" s="1">
        <v>0</v>
      </c>
      <c r="G1344" s="2">
        <f t="shared" si="24"/>
        <v>3673915.17704</v>
      </c>
      <c r="H1344" s="2">
        <f t="shared" si="27"/>
        <v>0.12000000104308128</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43542081</v>
      </c>
      <c r="D1346" s="1">
        <f>'RAS-funkcijski'!E52</f>
        <v>18162820.120000001</v>
      </c>
      <c r="E1346" s="1">
        <v>0</v>
      </c>
      <c r="F1346" s="1">
        <v>0</v>
      </c>
      <c r="G1346" s="2">
        <f t="shared" si="24"/>
        <v>3833650.6195200002</v>
      </c>
      <c r="H1346" s="2">
        <f t="shared" si="27"/>
        <v>0.12000000104308128</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508680</v>
      </c>
      <c r="D1360" s="1">
        <f>'RAS-funkcijski'!E66</f>
        <v>977321.96000000008</v>
      </c>
      <c r="E1360" s="1">
        <v>0</v>
      </c>
      <c r="F1360" s="1">
        <v>0</v>
      </c>
      <c r="G1360" s="2">
        <f t="shared" si="24"/>
        <v>152726.08304</v>
      </c>
      <c r="H1360" s="2">
        <f t="shared" si="27"/>
        <v>3.9999999920837581E-2</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122162.3</v>
      </c>
      <c r="E1363" s="1">
        <v>0</v>
      </c>
      <c r="F1363" s="1">
        <v>0</v>
      </c>
      <c r="G1363" s="2">
        <f t="shared" si="24"/>
        <v>15881.099</v>
      </c>
      <c r="H1363" s="2">
        <f t="shared" si="27"/>
        <v>0.30000000000291038</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508680</v>
      </c>
      <c r="D1364" s="1">
        <f>'RAS-funkcijski'!E70</f>
        <v>855159.66</v>
      </c>
      <c r="E1364" s="1">
        <v>0</v>
      </c>
      <c r="F1364" s="1">
        <v>0</v>
      </c>
      <c r="G1364" s="2">
        <f t="shared" si="24"/>
        <v>146453.95512</v>
      </c>
      <c r="H1364" s="2">
        <f t="shared" si="27"/>
        <v>0.33999999996740371</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1626793859</v>
      </c>
      <c r="D1368" s="1">
        <f>'RAS-funkcijski'!E74</f>
        <v>3987967672.6900001</v>
      </c>
      <c r="E1368" s="1">
        <v>0</v>
      </c>
      <c r="F1368" s="1">
        <v>0</v>
      </c>
      <c r="G1368" s="2">
        <f t="shared" si="24"/>
        <v>672191044.30660009</v>
      </c>
      <c r="H1368" s="2">
        <f t="shared" si="27"/>
        <v>0.30999994277954102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1300026032</v>
      </c>
      <c r="D1369" s="1">
        <f>'RAS-funkcijski'!E75</f>
        <v>1185327211.71</v>
      </c>
      <c r="E1369" s="1">
        <v>0</v>
      </c>
      <c r="F1369" s="1">
        <v>0</v>
      </c>
      <c r="G1369" s="2">
        <f t="shared" si="24"/>
        <v>260618312.33481997</v>
      </c>
      <c r="H1369" s="2">
        <f t="shared" si="27"/>
        <v>0.28999996185302734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2067202</v>
      </c>
      <c r="D1372" s="1">
        <f>'RAS-funkcijski'!E78</f>
        <v>1954805.27</v>
      </c>
      <c r="E1372" s="1">
        <v>0</v>
      </c>
      <c r="F1372" s="1">
        <v>0</v>
      </c>
      <c r="G1372" s="2">
        <f t="shared" si="24"/>
        <v>442284.12795999995</v>
      </c>
      <c r="H1372" s="2">
        <f t="shared" si="27"/>
        <v>0.27000000001862645</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72566246</v>
      </c>
      <c r="D1373" s="1">
        <f>'RAS-funkcijski'!E79</f>
        <v>114445442.29000001</v>
      </c>
      <c r="E1373" s="1">
        <v>0</v>
      </c>
      <c r="F1373" s="1">
        <v>0</v>
      </c>
      <c r="G1373" s="2">
        <f t="shared" si="24"/>
        <v>22609284.793499999</v>
      </c>
      <c r="H1373" s="2">
        <f t="shared" si="27"/>
        <v>0.29000000655651093</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8086997</v>
      </c>
      <c r="D1374" s="1">
        <f>'RAS-funkcijski'!E80</f>
        <v>6989618.9699999997</v>
      </c>
      <c r="E1374" s="1">
        <v>0</v>
      </c>
      <c r="F1374" s="1">
        <v>0</v>
      </c>
      <c r="G1374" s="2">
        <f t="shared" si="24"/>
        <v>1677033.8554400001</v>
      </c>
      <c r="H1374" s="2">
        <f t="shared" si="27"/>
        <v>3.0000000260770321E-2</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1217305587</v>
      </c>
      <c r="D1375" s="1">
        <f>'RAS-funkcijski'!E81</f>
        <v>1061937345.1799999</v>
      </c>
      <c r="E1375" s="1">
        <v>0</v>
      </c>
      <c r="F1375" s="1">
        <v>0</v>
      </c>
      <c r="G1375" s="2">
        <f t="shared" si="24"/>
        <v>257270881.35672</v>
      </c>
      <c r="H1375" s="2">
        <f t="shared" si="27"/>
        <v>0.1799999475479126</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2697347909</v>
      </c>
      <c r="D1376" s="1">
        <f>'RAS-funkcijski'!E82</f>
        <v>2720009800.2600002</v>
      </c>
      <c r="E1376" s="1">
        <v>0</v>
      </c>
      <c r="F1376" s="1">
        <v>0</v>
      </c>
      <c r="G1376" s="2">
        <f t="shared" si="24"/>
        <v>634714665.74256003</v>
      </c>
      <c r="H1376" s="2">
        <f t="shared" si="27"/>
        <v>0.26000022888183594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2697347909</v>
      </c>
      <c r="D1379" s="1">
        <f>'RAS-funkcijski'!E85</f>
        <v>2720009800.2600002</v>
      </c>
      <c r="E1379" s="1">
        <v>0</v>
      </c>
      <c r="F1379" s="1">
        <v>0</v>
      </c>
      <c r="G1379" s="2">
        <f t="shared" si="24"/>
        <v>659126768.27112007</v>
      </c>
      <c r="H1379" s="2">
        <f t="shared" si="27"/>
        <v>0.26000022888183594</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5678197875</v>
      </c>
      <c r="D1435" s="13">
        <f>'RAS-funkcijski'!E141</f>
        <v>7967673452.2700005</v>
      </c>
      <c r="E1435" s="13">
        <v>0</v>
      </c>
      <c r="F1435" s="13">
        <v>0</v>
      </c>
      <c r="G1435" s="14">
        <f t="shared" si="24"/>
        <v>2961055634.7969804</v>
      </c>
      <c r="H1435" s="14">
        <f t="shared" si="27"/>
        <v>0.27000045776367188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15273906.389999999</v>
      </c>
      <c r="E1436" s="6">
        <v>0</v>
      </c>
      <c r="F1436" s="6">
        <v>0</v>
      </c>
      <c r="G1436" s="7">
        <f t="shared" si="24"/>
        <v>30547.812779999997</v>
      </c>
      <c r="H1436" s="7">
        <f t="shared" si="27"/>
        <v>0.3899999987334013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15273906.389999999</v>
      </c>
      <c r="E1453" s="1">
        <v>0</v>
      </c>
      <c r="F1453" s="1">
        <v>0</v>
      </c>
      <c r="G1453" s="2">
        <f t="shared" si="24"/>
        <v>549860.63003999996</v>
      </c>
      <c r="H1453" s="2">
        <f t="shared" si="27"/>
        <v>0.3899999987334013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14398483.52</v>
      </c>
      <c r="E1454" s="1">
        <v>0</v>
      </c>
      <c r="F1454" s="1">
        <v>0</v>
      </c>
      <c r="G1454" s="2">
        <f t="shared" si="24"/>
        <v>547142.37375999999</v>
      </c>
      <c r="H1454" s="2">
        <f t="shared" si="27"/>
        <v>0.48000000044703484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14398483.52</v>
      </c>
      <c r="E1456" s="1">
        <v>0</v>
      </c>
      <c r="F1456" s="1">
        <v>0</v>
      </c>
      <c r="G1456" s="2">
        <f t="shared" si="24"/>
        <v>604736.30784000002</v>
      </c>
      <c r="H1456" s="2">
        <f t="shared" si="27"/>
        <v>0.48000000044703484</v>
      </c>
      <c r="I1456" s="10">
        <f t="shared" si="30"/>
        <v>290273.42803353822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875422.87</v>
      </c>
      <c r="E1461" s="1">
        <v>0</v>
      </c>
      <c r="F1461" s="1">
        <v>0</v>
      </c>
      <c r="G1461" s="2">
        <f t="shared" si="24"/>
        <v>45521.989239999995</v>
      </c>
      <c r="H1461" s="2">
        <f t="shared" si="27"/>
        <v>0.13000000000465661</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875422.87</v>
      </c>
      <c r="E1463" s="1">
        <v>0</v>
      </c>
      <c r="F1463" s="1">
        <v>0</v>
      </c>
      <c r="G1463" s="2">
        <f t="shared" si="24"/>
        <v>49023.680720000004</v>
      </c>
      <c r="H1463" s="2">
        <f t="shared" si="27"/>
        <v>0.13000000000465661</v>
      </c>
      <c r="I1463" s="10">
        <f t="shared" si="31"/>
        <v>6373.078493828285</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875422.87</v>
      </c>
      <c r="E1469" s="1">
        <v>0</v>
      </c>
      <c r="F1469" s="1">
        <v>0</v>
      </c>
      <c r="G1469" s="2">
        <f t="shared" si="24"/>
        <v>59528.755160000001</v>
      </c>
      <c r="H1469" s="2">
        <f t="shared" si="27"/>
        <v>0.13000000000465661</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875422.87</v>
      </c>
      <c r="E1475" s="1">
        <v>0</v>
      </c>
      <c r="F1475" s="1">
        <v>0</v>
      </c>
      <c r="G1475" s="2">
        <f t="shared" si="24"/>
        <v>70033.829599999997</v>
      </c>
      <c r="H1475" s="2">
        <f t="shared" si="27"/>
        <v>0.13000000000465661</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875422.87</v>
      </c>
      <c r="E1476" s="1">
        <v>0</v>
      </c>
      <c r="F1476" s="1">
        <v>0</v>
      </c>
      <c r="G1476" s="2">
        <f t="shared" si="24"/>
        <v>71784.675340000002</v>
      </c>
      <c r="H1476" s="2">
        <f t="shared" si="27"/>
        <v>0.13000000000465661</v>
      </c>
      <c r="I1476" s="10">
        <f t="shared" ref="I1476:I1479" si="33">G1476*H1476</f>
        <v>9332.0077945342728</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191331570.38</v>
      </c>
      <c r="D1480" s="6"/>
      <c r="E1480" s="6">
        <v>0</v>
      </c>
      <c r="F1480" s="6">
        <v>0</v>
      </c>
      <c r="G1480" s="7">
        <f t="shared" ref="G1480:G1580" si="34">B1480/1000*C1480</f>
        <v>191331.57037999999</v>
      </c>
      <c r="H1480" s="7">
        <f t="shared" ref="H1480:H1580" si="35">ABS(C1480-ROUND(C1480,0))</f>
        <v>0.37999999523162842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5389151897.789999</v>
      </c>
      <c r="D1481" s="1">
        <v>0</v>
      </c>
      <c r="E1481" s="1">
        <v>0</v>
      </c>
      <c r="F1481" s="1">
        <v>0</v>
      </c>
      <c r="G1481" s="2">
        <f t="shared" si="34"/>
        <v>10778303.795579998</v>
      </c>
      <c r="H1481" s="2">
        <f t="shared" si="35"/>
        <v>0.21000099182128906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53908726.390000001</v>
      </c>
      <c r="D1482" s="1">
        <v>0</v>
      </c>
      <c r="E1482" s="1">
        <v>0</v>
      </c>
      <c r="F1482" s="1">
        <v>0</v>
      </c>
      <c r="G1482" s="2">
        <f t="shared" si="34"/>
        <v>161726.17917000002</v>
      </c>
      <c r="H1482" s="2">
        <f t="shared" si="35"/>
        <v>0.39000000059604645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4374323843.3499994</v>
      </c>
      <c r="D1483" s="1">
        <v>0</v>
      </c>
      <c r="E1483" s="1">
        <v>0</v>
      </c>
      <c r="F1483" s="1">
        <v>0</v>
      </c>
      <c r="G1483" s="2">
        <f t="shared" si="34"/>
        <v>17497295.373399999</v>
      </c>
      <c r="H1483" s="2">
        <f t="shared" si="35"/>
        <v>0.34999942779541016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123316683.86</v>
      </c>
      <c r="D1484" s="1">
        <v>0</v>
      </c>
      <c r="E1484" s="1">
        <v>0</v>
      </c>
      <c r="F1484" s="1">
        <v>0</v>
      </c>
      <c r="G1484" s="2">
        <f t="shared" si="34"/>
        <v>616583.41930000007</v>
      </c>
      <c r="H1484" s="2">
        <f t="shared" si="35"/>
        <v>0.14000000059604645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1484213812.27</v>
      </c>
      <c r="D1485" s="1">
        <v>0</v>
      </c>
      <c r="E1485" s="1">
        <v>0</v>
      </c>
      <c r="F1485" s="1">
        <v>0</v>
      </c>
      <c r="G1485" s="2">
        <f t="shared" si="34"/>
        <v>8905282.8736199997</v>
      </c>
      <c r="H1485" s="2">
        <f t="shared" si="35"/>
        <v>0.26999998092651367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364219159.06</v>
      </c>
      <c r="D1486" s="1">
        <v>0</v>
      </c>
      <c r="E1486" s="1">
        <v>0</v>
      </c>
      <c r="F1486" s="1">
        <v>0</v>
      </c>
      <c r="G1486" s="2">
        <f t="shared" si="34"/>
        <v>2549534.1134200003</v>
      </c>
      <c r="H1486" s="2">
        <f t="shared" si="35"/>
        <v>6.0000002384185791E-2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233002235.63</v>
      </c>
      <c r="D1487" s="1">
        <v>0</v>
      </c>
      <c r="E1487" s="1">
        <v>0</v>
      </c>
      <c r="F1487" s="1">
        <v>0</v>
      </c>
      <c r="G1487" s="2">
        <f t="shared" si="34"/>
        <v>1864017.8850400001</v>
      </c>
      <c r="H1487" s="2">
        <f t="shared" si="35"/>
        <v>0.37000000476837158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7233737.9299999997</v>
      </c>
      <c r="D1489" s="1">
        <v>0</v>
      </c>
      <c r="E1489" s="1">
        <v>0</v>
      </c>
      <c r="F1489" s="1">
        <v>0</v>
      </c>
      <c r="G1489" s="2">
        <f t="shared" si="34"/>
        <v>72337.379300000001</v>
      </c>
      <c r="H1489" s="2">
        <f t="shared" si="35"/>
        <v>7.0000000298023224E-2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2010946300.21</v>
      </c>
      <c r="D1490" s="1">
        <v>0</v>
      </c>
      <c r="E1490" s="1">
        <v>0</v>
      </c>
      <c r="F1490" s="1">
        <v>0</v>
      </c>
      <c r="G1490" s="2">
        <f t="shared" si="34"/>
        <v>22120409.302309997</v>
      </c>
      <c r="H1490" s="2">
        <f t="shared" si="35"/>
        <v>0.21000003814697266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151391914.38999999</v>
      </c>
      <c r="D1491" s="1">
        <v>0</v>
      </c>
      <c r="E1491" s="1">
        <v>0</v>
      </c>
      <c r="F1491" s="1">
        <v>0</v>
      </c>
      <c r="G1491" s="2">
        <f t="shared" si="34"/>
        <v>1816702.9726799999</v>
      </c>
      <c r="H1491" s="2">
        <f t="shared" si="35"/>
        <v>0.38999998569488525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49906155.939999998</v>
      </c>
      <c r="D1492" s="1">
        <v>0</v>
      </c>
      <c r="E1492" s="1">
        <v>0</v>
      </c>
      <c r="F1492" s="1">
        <v>0</v>
      </c>
      <c r="G1492" s="2">
        <f t="shared" si="34"/>
        <v>648780.02721999993</v>
      </c>
      <c r="H1492" s="2">
        <f t="shared" si="35"/>
        <v>6.0000002384185791E-2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911013172.11000001</v>
      </c>
      <c r="D1493" s="1">
        <v>0</v>
      </c>
      <c r="E1493" s="1">
        <v>0</v>
      </c>
      <c r="F1493" s="1">
        <v>0</v>
      </c>
      <c r="G1493" s="2">
        <f t="shared" si="34"/>
        <v>12754184.409540001</v>
      </c>
      <c r="H1493" s="2">
        <f t="shared" si="35"/>
        <v>0.11000001430511475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953634.86</v>
      </c>
      <c r="D1496" s="1">
        <v>0</v>
      </c>
      <c r="E1496" s="1">
        <v>0</v>
      </c>
      <c r="F1496" s="1">
        <v>0</v>
      </c>
      <c r="G1496" s="2">
        <f t="shared" si="34"/>
        <v>16211.79262</v>
      </c>
      <c r="H1496" s="2">
        <f t="shared" si="35"/>
        <v>0.14000000001396984</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910059537.25</v>
      </c>
      <c r="D1498" s="1">
        <v>0</v>
      </c>
      <c r="E1498" s="1">
        <v>0</v>
      </c>
      <c r="F1498" s="1">
        <v>0</v>
      </c>
      <c r="G1498" s="2">
        <f t="shared" si="34"/>
        <v>17291131.20775</v>
      </c>
      <c r="H1498" s="2">
        <f t="shared" si="35"/>
        <v>0.25</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2736875015.1800003</v>
      </c>
      <c r="D1499" s="1">
        <v>0</v>
      </c>
      <c r="E1499" s="1">
        <v>0</v>
      </c>
      <c r="F1499" s="1">
        <v>0</v>
      </c>
      <c r="G1499" s="2">
        <f t="shared" si="34"/>
        <v>54737500.303600006</v>
      </c>
      <c r="H1499" s="2">
        <f t="shared" si="35"/>
        <v>0.18000030517578125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16903492.710000001</v>
      </c>
      <c r="D1500" s="1">
        <v>0</v>
      </c>
      <c r="E1500" s="1">
        <v>0</v>
      </c>
      <c r="F1500" s="1">
        <v>0</v>
      </c>
      <c r="G1500" s="2">
        <f t="shared" si="34"/>
        <v>354973.34691000002</v>
      </c>
      <c r="H1500" s="2">
        <f t="shared" si="35"/>
        <v>0.28999999910593033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2670449627.73</v>
      </c>
      <c r="D1501" s="1">
        <v>0</v>
      </c>
      <c r="E1501" s="1">
        <v>0</v>
      </c>
      <c r="F1501" s="1">
        <v>0</v>
      </c>
      <c r="G1501" s="2">
        <f t="shared" si="34"/>
        <v>58749891.810059994</v>
      </c>
      <c r="H1501" s="2">
        <f t="shared" si="35"/>
        <v>0.26999998092651367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122103670.68000001</v>
      </c>
      <c r="D1502" s="1">
        <v>0</v>
      </c>
      <c r="E1502" s="1">
        <v>0</v>
      </c>
      <c r="F1502" s="1">
        <v>0</v>
      </c>
      <c r="G1502" s="2">
        <f t="shared" si="34"/>
        <v>2808384.42564</v>
      </c>
      <c r="H1502" s="2">
        <f t="shared" si="35"/>
        <v>0.31999999284744263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177689964.88999999</v>
      </c>
      <c r="D1503" s="1">
        <v>0</v>
      </c>
      <c r="E1503" s="1">
        <v>0</v>
      </c>
      <c r="F1503" s="1">
        <v>0</v>
      </c>
      <c r="G1503" s="2">
        <f t="shared" si="34"/>
        <v>4264559.1573599996</v>
      </c>
      <c r="H1503" s="2">
        <f t="shared" si="35"/>
        <v>0.11000001430511475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33093.24</v>
      </c>
      <c r="D1504" s="1">
        <v>0</v>
      </c>
      <c r="E1504" s="1">
        <v>0</v>
      </c>
      <c r="F1504" s="1">
        <v>0</v>
      </c>
      <c r="G1504" s="2">
        <f t="shared" si="34"/>
        <v>827.33100000000002</v>
      </c>
      <c r="H1504" s="2">
        <f t="shared" si="35"/>
        <v>0.23999999999796273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207539024.87</v>
      </c>
      <c r="D1505" s="1">
        <v>0</v>
      </c>
      <c r="E1505" s="1">
        <v>0</v>
      </c>
      <c r="F1505" s="1">
        <v>0</v>
      </c>
      <c r="G1505" s="2">
        <f t="shared" si="34"/>
        <v>5396014.6466199998</v>
      </c>
      <c r="H1505" s="2">
        <f t="shared" si="35"/>
        <v>0.12999999523162842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7237037.9299999997</v>
      </c>
      <c r="D1507" s="1">
        <v>0</v>
      </c>
      <c r="E1507" s="1">
        <v>0</v>
      </c>
      <c r="F1507" s="1">
        <v>0</v>
      </c>
      <c r="G1507" s="2">
        <f t="shared" si="34"/>
        <v>202637.06203999999</v>
      </c>
      <c r="H1507" s="2">
        <f t="shared" si="35"/>
        <v>7.0000000298023224E-2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2013665807.5899999</v>
      </c>
      <c r="D1508" s="1">
        <v>0</v>
      </c>
      <c r="E1508" s="1">
        <v>0</v>
      </c>
      <c r="F1508" s="1">
        <v>0</v>
      </c>
      <c r="G1508" s="2">
        <f t="shared" si="34"/>
        <v>58396308.420110002</v>
      </c>
      <c r="H1508" s="2">
        <f t="shared" si="35"/>
        <v>0.41000008583068848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142181028.53</v>
      </c>
      <c r="D1509" s="1">
        <v>0</v>
      </c>
      <c r="E1509" s="1">
        <v>0</v>
      </c>
      <c r="F1509" s="1">
        <v>0</v>
      </c>
      <c r="G1509" s="2">
        <f t="shared" si="34"/>
        <v>4265430.8558999998</v>
      </c>
      <c r="H1509" s="2">
        <f t="shared" si="35"/>
        <v>0.4699999988079071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48568259.880000003</v>
      </c>
      <c r="D1510" s="1">
        <v>0</v>
      </c>
      <c r="E1510" s="1">
        <v>0</v>
      </c>
      <c r="F1510" s="1">
        <v>0</v>
      </c>
      <c r="G1510" s="2">
        <f t="shared" si="34"/>
        <v>1505616.0562800001</v>
      </c>
      <c r="H1510" s="2">
        <f t="shared" si="35"/>
        <v>0.11999999731779099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953634.86</v>
      </c>
      <c r="D1511" s="1">
        <v>0</v>
      </c>
      <c r="E1511" s="1">
        <v>0</v>
      </c>
      <c r="F1511" s="1">
        <v>0</v>
      </c>
      <c r="G1511" s="2">
        <f t="shared" si="34"/>
        <v>30516.31552</v>
      </c>
      <c r="H1511" s="2">
        <f t="shared" si="35"/>
        <v>0.14000000001396984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953634.86</v>
      </c>
      <c r="D1514" s="1">
        <v>0</v>
      </c>
      <c r="E1514" s="1">
        <v>0</v>
      </c>
      <c r="F1514" s="1">
        <v>0</v>
      </c>
      <c r="G1514" s="2">
        <f t="shared" si="34"/>
        <v>33377.220100000006</v>
      </c>
      <c r="H1514" s="2">
        <f t="shared" si="35"/>
        <v>0.14000000001396984</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2843608452.9899988</v>
      </c>
      <c r="D1517" s="1">
        <v>0</v>
      </c>
      <c r="E1517" s="1">
        <v>0</v>
      </c>
      <c r="F1517" s="1">
        <v>0</v>
      </c>
      <c r="G1517" s="2">
        <f t="shared" si="34"/>
        <v>108057121.21361995</v>
      </c>
      <c r="H1517" s="2">
        <f t="shared" si="35"/>
        <v>1.0001182556152344E-2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2843608452.9899998</v>
      </c>
      <c r="D1576" s="1">
        <v>0</v>
      </c>
      <c r="E1576" s="1">
        <v>0</v>
      </c>
      <c r="F1576" s="1">
        <v>0</v>
      </c>
      <c r="G1576" s="2">
        <f t="shared" si="34"/>
        <v>275830019.94002998</v>
      </c>
      <c r="H1576" s="2">
        <f t="shared" si="35"/>
        <v>1.0000228881835938E-2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78470666.629999995</v>
      </c>
      <c r="D1577" s="1">
        <v>0</v>
      </c>
      <c r="E1577" s="1">
        <v>0</v>
      </c>
      <c r="F1577" s="1">
        <v>0</v>
      </c>
      <c r="G1577" s="2">
        <f t="shared" si="34"/>
        <v>7690125.32974</v>
      </c>
      <c r="H1577" s="2">
        <f t="shared" si="35"/>
        <v>0.37000000476837158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1770924744.29</v>
      </c>
      <c r="D1578" s="1">
        <v>0</v>
      </c>
      <c r="E1578" s="1">
        <v>0</v>
      </c>
      <c r="F1578" s="1">
        <v>0</v>
      </c>
      <c r="G1578" s="2">
        <f t="shared" si="34"/>
        <v>175321549.68471</v>
      </c>
      <c r="H1578" s="2">
        <f t="shared" si="35"/>
        <v>0.28999996185302734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2357557.5699999998</v>
      </c>
      <c r="D1579" s="1">
        <v>0</v>
      </c>
      <c r="E1579" s="1">
        <v>0</v>
      </c>
      <c r="F1579" s="1">
        <v>0</v>
      </c>
      <c r="G1579" s="2">
        <f t="shared" si="34"/>
        <v>235755.75699999998</v>
      </c>
      <c r="H1579" s="2">
        <f t="shared" si="35"/>
        <v>0.43000000016763806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991855484.5</v>
      </c>
      <c r="D1580" s="13">
        <v>0</v>
      </c>
      <c r="E1580" s="13">
        <v>0</v>
      </c>
      <c r="F1580" s="13">
        <v>0</v>
      </c>
      <c r="G1580" s="14">
        <f t="shared" si="34"/>
        <v>100177403.93450001</v>
      </c>
      <c r="H1580" s="14">
        <f t="shared" si="35"/>
        <v>0.5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47053</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5677160085</v>
      </c>
      <c r="I16" s="172">
        <f>'PR-RAS'!E6</f>
        <v>6736691560.3500004</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5542324659</v>
      </c>
      <c r="I17" s="172">
        <f>'PR-RAS'!E151</f>
        <v>7917691438.3299999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145239315</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1085815467.1599989</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372493545</v>
      </c>
      <c r="I20" s="175">
        <f>BILANCA!E7</f>
        <v>363022571.67000002</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2300112535</v>
      </c>
      <c r="I21" s="177">
        <f>BILANCA!E68</f>
        <v>2520882098.0599999</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191331569</v>
      </c>
      <c r="I22" s="177">
        <f>BILANCA!E176</f>
        <v>2843608452.9899998</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2481274511</v>
      </c>
      <c r="I23" s="179">
        <f>BILANCA!E237</f>
        <v>40296216.739999704</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1680823934</v>
      </c>
      <c r="I25" s="177">
        <f>'RAS-funkcijski'!E35</f>
        <v>4062336440.3000002</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5678197875</v>
      </c>
      <c r="I28" s="181">
        <f>'RAS-funkcijski'!E141</f>
        <v>7967673452.2700005</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15273906.389999999</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15273906.389999999</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875422.87</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875422.87</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191331570.38</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2843608452.9899988</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2843608452.9899998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103" zoomScaleNormal="100" workbookViewId="0">
      <selection activeCell="E136" sqref="E13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5677160085</v>
      </c>
      <c r="E6" s="53">
        <f>E7+E44+E50+E82+E106+E124+E133+E139</f>
        <v>6736691560.3500004</v>
      </c>
      <c r="F6" s="54">
        <f t="shared" ref="F6:F131" si="0">IF(D6&lt;&gt;0,IF(E6/D6&gt;=100,"&gt;&gt;100",E6/D6*100),"-")</f>
        <v>118.6630544054845</v>
      </c>
    </row>
    <row r="7" spans="1:25" ht="12.75" customHeight="1" x14ac:dyDescent="0.2">
      <c r="A7" s="55">
        <v>61</v>
      </c>
      <c r="B7" s="307" t="s">
        <v>57</v>
      </c>
      <c r="C7" s="52" t="s">
        <v>58</v>
      </c>
      <c r="D7" s="53">
        <f t="shared" ref="D7:E7" si="1">D8+D17+D23+D29+D37+D40</f>
        <v>0</v>
      </c>
      <c r="E7" s="53">
        <f t="shared" si="1"/>
        <v>327188.78999999998</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327188.78999999998</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v>327188.78999999998</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4895011282</v>
      </c>
      <c r="E50" s="53">
        <f>E51+E54+E59+E62+E65+E68+E71+E74+E77</f>
        <v>5933221690.1699991</v>
      </c>
      <c r="F50" s="54">
        <f t="shared" si="0"/>
        <v>121.20956108901566</v>
      </c>
    </row>
    <row r="51" spans="1:6" ht="12.75" customHeight="1" x14ac:dyDescent="0.2">
      <c r="A51" s="55">
        <v>631</v>
      </c>
      <c r="B51" s="88" t="s">
        <v>145</v>
      </c>
      <c r="C51" s="52" t="s">
        <v>146</v>
      </c>
      <c r="D51" s="53">
        <f t="shared" ref="D51:E51" si="10">D52+D53</f>
        <v>5264</v>
      </c>
      <c r="E51" s="53">
        <f t="shared" si="10"/>
        <v>0</v>
      </c>
      <c r="F51" s="54">
        <f t="shared" si="0"/>
        <v>0</v>
      </c>
    </row>
    <row r="52" spans="1:6" ht="12.75" customHeight="1" x14ac:dyDescent="0.2">
      <c r="A52" s="55">
        <v>6311</v>
      </c>
      <c r="B52" s="88" t="s">
        <v>147</v>
      </c>
      <c r="C52" s="52" t="s">
        <v>148</v>
      </c>
      <c r="D52" s="244">
        <v>5264</v>
      </c>
      <c r="E52" s="244"/>
      <c r="F52" s="54">
        <f t="shared" si="0"/>
        <v>0</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4885117219</v>
      </c>
      <c r="E54" s="53">
        <f t="shared" si="11"/>
        <v>5313648714.9099998</v>
      </c>
      <c r="F54" s="54">
        <f t="shared" si="0"/>
        <v>108.77218450855763</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438495119</v>
      </c>
      <c r="E57" s="244">
        <v>348934596.98000002</v>
      </c>
      <c r="F57" s="54">
        <f t="shared" si="0"/>
        <v>79.575480287159138</v>
      </c>
    </row>
    <row r="58" spans="1:6" ht="12.75" customHeight="1" x14ac:dyDescent="0.2">
      <c r="A58" s="55">
        <v>6324</v>
      </c>
      <c r="B58" s="88" t="s">
        <v>159</v>
      </c>
      <c r="C58" s="52" t="s">
        <v>160</v>
      </c>
      <c r="D58" s="244">
        <v>4446622100</v>
      </c>
      <c r="E58" s="244">
        <v>4964714117.9300003</v>
      </c>
      <c r="F58" s="54">
        <f t="shared" si="0"/>
        <v>111.65136155667467</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2202789</v>
      </c>
      <c r="E62" s="53">
        <f t="shared" si="13"/>
        <v>606755877.23000002</v>
      </c>
      <c r="F62" s="54" t="str">
        <f t="shared" si="0"/>
        <v>&gt;&gt;100</v>
      </c>
    </row>
    <row r="63" spans="1:6" ht="12.75" customHeight="1" x14ac:dyDescent="0.2">
      <c r="A63" s="55">
        <v>6341</v>
      </c>
      <c r="B63" s="87" t="s">
        <v>169</v>
      </c>
      <c r="C63" s="52" t="s">
        <v>170</v>
      </c>
      <c r="D63" s="244">
        <v>2202789</v>
      </c>
      <c r="E63" s="244">
        <v>606755877.23000002</v>
      </c>
      <c r="F63" s="54" t="str">
        <f t="shared" si="0"/>
        <v>&gt;&gt;100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7686010</v>
      </c>
      <c r="E77" s="53">
        <f t="shared" si="18"/>
        <v>12817098.029999999</v>
      </c>
      <c r="F77" s="54">
        <f t="shared" si="0"/>
        <v>166.75879981941216</v>
      </c>
    </row>
    <row r="78" spans="1:6" ht="12.75" customHeight="1" x14ac:dyDescent="0.2">
      <c r="A78" s="55">
        <v>6391</v>
      </c>
      <c r="B78" s="87" t="s">
        <v>199</v>
      </c>
      <c r="C78" s="52" t="s">
        <v>200</v>
      </c>
      <c r="D78" s="244">
        <v>7589079</v>
      </c>
      <c r="E78" s="244">
        <v>12543353.039999999</v>
      </c>
      <c r="F78" s="54">
        <f t="shared" si="0"/>
        <v>165.28162429195953</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96931</v>
      </c>
      <c r="E80" s="244">
        <v>273744.99</v>
      </c>
      <c r="F80" s="54">
        <f t="shared" si="0"/>
        <v>282.41222106446855</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885499</v>
      </c>
      <c r="E82" s="53">
        <f t="shared" si="19"/>
        <v>13594.68</v>
      </c>
      <c r="F82" s="54">
        <f t="shared" si="0"/>
        <v>1.5352563921585456</v>
      </c>
    </row>
    <row r="83" spans="1:6" ht="12.75" customHeight="1" x14ac:dyDescent="0.2">
      <c r="A83" s="55">
        <v>641</v>
      </c>
      <c r="B83" s="87" t="s">
        <v>209</v>
      </c>
      <c r="C83" s="52" t="s">
        <v>210</v>
      </c>
      <c r="D83" s="53">
        <f t="shared" ref="D83:E83" si="20">SUM(D84:D90)</f>
        <v>885499</v>
      </c>
      <c r="E83" s="53">
        <f t="shared" si="20"/>
        <v>13594.68</v>
      </c>
      <c r="F83" s="54">
        <f t="shared" si="0"/>
        <v>1.5352563921585456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v>885499</v>
      </c>
      <c r="E89" s="244">
        <v>13594.68</v>
      </c>
      <c r="F89" s="54">
        <f t="shared" si="0"/>
        <v>1.5352563921585456</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46560077</v>
      </c>
      <c r="E106" s="53">
        <f t="shared" si="23"/>
        <v>58851947.350000001</v>
      </c>
      <c r="F106" s="54">
        <f t="shared" si="0"/>
        <v>126.4000215248785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46560077</v>
      </c>
      <c r="E112" s="53">
        <f t="shared" si="25"/>
        <v>58851947.350000001</v>
      </c>
      <c r="F112" s="54">
        <f t="shared" si="0"/>
        <v>126.4000215248785</v>
      </c>
    </row>
    <row r="113" spans="1:6" ht="12.75" customHeight="1" x14ac:dyDescent="0.2">
      <c r="A113" s="55">
        <v>6521</v>
      </c>
      <c r="B113" s="87" t="s">
        <v>269</v>
      </c>
      <c r="C113" s="52" t="s">
        <v>270</v>
      </c>
      <c r="D113" s="244">
        <v>4364242</v>
      </c>
      <c r="E113" s="244">
        <v>4858573.58</v>
      </c>
      <c r="F113" s="54">
        <f t="shared" si="0"/>
        <v>111.32685996789363</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42195835</v>
      </c>
      <c r="E117" s="244">
        <v>53993373.770000003</v>
      </c>
      <c r="F117" s="54">
        <f t="shared" si="0"/>
        <v>127.95901247125458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439732</v>
      </c>
      <c r="E124" s="53">
        <f t="shared" si="27"/>
        <v>491907.76</v>
      </c>
      <c r="F124" s="54">
        <f t="shared" si="0"/>
        <v>111.86535435219633</v>
      </c>
    </row>
    <row r="125" spans="1:6" ht="12.75" customHeight="1" x14ac:dyDescent="0.2">
      <c r="A125" s="55">
        <v>661</v>
      </c>
      <c r="B125" s="88" t="s">
        <v>293</v>
      </c>
      <c r="C125" s="52" t="s">
        <v>294</v>
      </c>
      <c r="D125" s="53">
        <f t="shared" ref="D125:E125" si="28">SUM(D126:D127)</f>
        <v>439732</v>
      </c>
      <c r="E125" s="53">
        <f t="shared" si="28"/>
        <v>491907.76</v>
      </c>
      <c r="F125" s="54">
        <f t="shared" si="0"/>
        <v>111.86535435219633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439732</v>
      </c>
      <c r="E127" s="244">
        <v>491907.76</v>
      </c>
      <c r="F127" s="54">
        <f t="shared" si="0"/>
        <v>111.86535435219633</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734263495</v>
      </c>
      <c r="E133" s="53">
        <f t="shared" si="30"/>
        <v>743785231.60000002</v>
      </c>
      <c r="F133" s="54">
        <f t="shared" ref="F133:F223" si="31">IF(D133&lt;&gt;0,IF(E133/D133&gt;=100,"&gt;&gt;100",E133/D133*100),"-")</f>
        <v>101.29677379644211</v>
      </c>
    </row>
    <row r="134" spans="1:6" ht="24" x14ac:dyDescent="0.2">
      <c r="A134" s="55">
        <v>671</v>
      </c>
      <c r="B134" s="234" t="s">
        <v>311</v>
      </c>
      <c r="C134" s="52" t="s">
        <v>312</v>
      </c>
      <c r="D134" s="53">
        <f t="shared" ref="D134:E134" si="32">SUM(D135:D137)</f>
        <v>734263495</v>
      </c>
      <c r="E134" s="53">
        <f t="shared" si="32"/>
        <v>743785231.60000002</v>
      </c>
      <c r="F134" s="54">
        <f t="shared" si="31"/>
        <v>101.29677379644211</v>
      </c>
    </row>
    <row r="135" spans="1:6" ht="12.75" customHeight="1" x14ac:dyDescent="0.2">
      <c r="A135" s="55">
        <v>6711</v>
      </c>
      <c r="B135" s="87" t="s">
        <v>313</v>
      </c>
      <c r="C135" s="52" t="s">
        <v>314</v>
      </c>
      <c r="D135" s="244">
        <v>253761726</v>
      </c>
      <c r="E135" s="244">
        <v>277216455.45999998</v>
      </c>
      <c r="F135" s="54">
        <f t="shared" si="31"/>
        <v>109.24281601867729</v>
      </c>
    </row>
    <row r="136" spans="1:6" ht="24" x14ac:dyDescent="0.2">
      <c r="A136" s="55">
        <v>6712</v>
      </c>
      <c r="B136" s="234" t="s">
        <v>315</v>
      </c>
      <c r="C136" s="52" t="s">
        <v>316</v>
      </c>
      <c r="D136" s="244">
        <v>479452595</v>
      </c>
      <c r="E136" s="244">
        <v>465615141.27999997</v>
      </c>
      <c r="F136" s="54">
        <f t="shared" si="31"/>
        <v>97.113905761632168</v>
      </c>
    </row>
    <row r="137" spans="1:6" ht="24" x14ac:dyDescent="0.2">
      <c r="A137" s="55" t="s">
        <v>317</v>
      </c>
      <c r="B137" s="87" t="s">
        <v>318</v>
      </c>
      <c r="C137" s="52" t="s">
        <v>317</v>
      </c>
      <c r="D137" s="244">
        <v>1049174</v>
      </c>
      <c r="E137" s="244">
        <v>953634.86</v>
      </c>
      <c r="F137" s="54">
        <f t="shared" si="31"/>
        <v>90.893870797408255</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5542324659</v>
      </c>
      <c r="E151" s="53">
        <f t="shared" si="35"/>
        <v>7917691438.3299999</v>
      </c>
      <c r="F151" s="54">
        <f t="shared" si="31"/>
        <v>142.85867258737215</v>
      </c>
    </row>
    <row r="152" spans="1:6" ht="12.75" customHeight="1" x14ac:dyDescent="0.2">
      <c r="A152" s="55">
        <v>31</v>
      </c>
      <c r="B152" s="87" t="s">
        <v>346</v>
      </c>
      <c r="C152" s="52" t="s">
        <v>347</v>
      </c>
      <c r="D152" s="53">
        <f t="shared" ref="D152:E152" si="36">D153+D158+D159</f>
        <v>118216207</v>
      </c>
      <c r="E152" s="53">
        <f t="shared" si="36"/>
        <v>120996046.49000002</v>
      </c>
      <c r="F152" s="54">
        <f t="shared" si="31"/>
        <v>102.35148763485537</v>
      </c>
    </row>
    <row r="153" spans="1:6" ht="12.75" customHeight="1" x14ac:dyDescent="0.2">
      <c r="A153" s="55">
        <v>311</v>
      </c>
      <c r="B153" s="87" t="s">
        <v>348</v>
      </c>
      <c r="C153" s="52" t="s">
        <v>349</v>
      </c>
      <c r="D153" s="53">
        <f t="shared" ref="D153:E153" si="37">SUM(D154:D157)</f>
        <v>99244283</v>
      </c>
      <c r="E153" s="53">
        <f t="shared" si="37"/>
        <v>101288307.05000001</v>
      </c>
      <c r="F153" s="54">
        <f t="shared" si="31"/>
        <v>102.05958871202687</v>
      </c>
    </row>
    <row r="154" spans="1:6" ht="12.75" customHeight="1" x14ac:dyDescent="0.2">
      <c r="A154" s="55">
        <v>3111</v>
      </c>
      <c r="B154" s="87" t="s">
        <v>350</v>
      </c>
      <c r="C154" s="52" t="s">
        <v>351</v>
      </c>
      <c r="D154" s="244">
        <v>98980469</v>
      </c>
      <c r="E154" s="244">
        <v>100798741.68000001</v>
      </c>
      <c r="F154" s="54">
        <f t="shared" si="31"/>
        <v>101.83700147955452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172768</v>
      </c>
      <c r="E156" s="244">
        <v>308944.36</v>
      </c>
      <c r="F156" s="54">
        <f t="shared" si="31"/>
        <v>178.82036025189848</v>
      </c>
    </row>
    <row r="157" spans="1:6" ht="12.75" customHeight="1" x14ac:dyDescent="0.2">
      <c r="A157" s="55">
        <v>3114</v>
      </c>
      <c r="B157" s="87" t="s">
        <v>356</v>
      </c>
      <c r="C157" s="52" t="s">
        <v>357</v>
      </c>
      <c r="D157" s="244">
        <v>91046</v>
      </c>
      <c r="E157" s="244">
        <v>180621.01</v>
      </c>
      <c r="F157" s="54">
        <f t="shared" si="31"/>
        <v>198.38434417766842</v>
      </c>
    </row>
    <row r="158" spans="1:6" ht="12.75" customHeight="1" x14ac:dyDescent="0.2">
      <c r="A158" s="55">
        <v>312</v>
      </c>
      <c r="B158" s="87" t="s">
        <v>358</v>
      </c>
      <c r="C158" s="52" t="s">
        <v>359</v>
      </c>
      <c r="D158" s="244">
        <v>3373818</v>
      </c>
      <c r="E158" s="244">
        <v>3722112.93</v>
      </c>
      <c r="F158" s="54">
        <f t="shared" si="31"/>
        <v>110.32346528473083</v>
      </c>
    </row>
    <row r="159" spans="1:6" ht="12.75" customHeight="1" x14ac:dyDescent="0.2">
      <c r="A159" s="55">
        <v>313</v>
      </c>
      <c r="B159" s="87" t="s">
        <v>360</v>
      </c>
      <c r="C159" s="52" t="s">
        <v>361</v>
      </c>
      <c r="D159" s="53">
        <f t="shared" ref="D159:E159" si="38">SUM(D160:D162)</f>
        <v>15598106</v>
      </c>
      <c r="E159" s="53">
        <f t="shared" si="38"/>
        <v>15985626.51</v>
      </c>
      <c r="F159" s="54">
        <f t="shared" si="31"/>
        <v>102.48440746588079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15598106</v>
      </c>
      <c r="E161" s="244">
        <v>15985266.82</v>
      </c>
      <c r="F161" s="54">
        <f t="shared" si="31"/>
        <v>102.48210148078233</v>
      </c>
    </row>
    <row r="162" spans="1:6" ht="12.75" customHeight="1" x14ac:dyDescent="0.2">
      <c r="A162" s="55">
        <v>3133</v>
      </c>
      <c r="B162" s="87" t="s">
        <v>365</v>
      </c>
      <c r="C162" s="52" t="s">
        <v>366</v>
      </c>
      <c r="D162" s="244"/>
      <c r="E162" s="244">
        <v>359.69</v>
      </c>
      <c r="F162" s="54" t="str">
        <f t="shared" si="31"/>
        <v>-</v>
      </c>
    </row>
    <row r="163" spans="1:6" ht="12.75" customHeight="1" x14ac:dyDescent="0.2">
      <c r="A163" s="55">
        <v>32</v>
      </c>
      <c r="B163" s="87" t="s">
        <v>367</v>
      </c>
      <c r="C163" s="52" t="s">
        <v>368</v>
      </c>
      <c r="D163" s="53">
        <f t="shared" ref="D163:E163" si="39">D164+D169+D177+D187+D188</f>
        <v>134698647</v>
      </c>
      <c r="E163" s="53">
        <f t="shared" si="39"/>
        <v>1486435133.5899999</v>
      </c>
      <c r="F163" s="54">
        <f t="shared" si="31"/>
        <v>1103.52640260002</v>
      </c>
    </row>
    <row r="164" spans="1:6" ht="12.75" customHeight="1" x14ac:dyDescent="0.2">
      <c r="A164" s="55">
        <v>321</v>
      </c>
      <c r="B164" s="87" t="s">
        <v>369</v>
      </c>
      <c r="C164" s="52" t="s">
        <v>370</v>
      </c>
      <c r="D164" s="53">
        <f t="shared" ref="D164:E164" si="40">SUM(D165:D168)</f>
        <v>4446241</v>
      </c>
      <c r="E164" s="53">
        <f t="shared" si="40"/>
        <v>7399848.4800000004</v>
      </c>
      <c r="F164" s="54">
        <f t="shared" si="31"/>
        <v>166.42931590977639</v>
      </c>
    </row>
    <row r="165" spans="1:6" ht="12.75" customHeight="1" x14ac:dyDescent="0.2">
      <c r="A165" s="55">
        <v>3211</v>
      </c>
      <c r="B165" s="87" t="s">
        <v>371</v>
      </c>
      <c r="C165" s="52" t="s">
        <v>372</v>
      </c>
      <c r="D165" s="244">
        <v>1281389</v>
      </c>
      <c r="E165" s="244">
        <v>4111337.81</v>
      </c>
      <c r="F165" s="54">
        <f t="shared" si="31"/>
        <v>320.85009392151795</v>
      </c>
    </row>
    <row r="166" spans="1:6" ht="12.75" customHeight="1" x14ac:dyDescent="0.2">
      <c r="A166" s="55">
        <v>3212</v>
      </c>
      <c r="B166" s="87" t="s">
        <v>373</v>
      </c>
      <c r="C166" s="52" t="s">
        <v>374</v>
      </c>
      <c r="D166" s="244">
        <v>3089576</v>
      </c>
      <c r="E166" s="244">
        <v>3129860.83</v>
      </c>
      <c r="F166" s="54">
        <f t="shared" si="31"/>
        <v>101.30389509757973</v>
      </c>
    </row>
    <row r="167" spans="1:6" ht="12.75" customHeight="1" x14ac:dyDescent="0.2">
      <c r="A167" s="55">
        <v>3213</v>
      </c>
      <c r="B167" s="87" t="s">
        <v>375</v>
      </c>
      <c r="C167" s="52" t="s">
        <v>376</v>
      </c>
      <c r="D167" s="244">
        <v>75276</v>
      </c>
      <c r="E167" s="244">
        <v>158649.84</v>
      </c>
      <c r="F167" s="54">
        <f t="shared" si="31"/>
        <v>210.75753228120516</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1565508</v>
      </c>
      <c r="E169" s="53">
        <f t="shared" si="41"/>
        <v>2368703.0500000003</v>
      </c>
      <c r="F169" s="54">
        <f t="shared" si="31"/>
        <v>151.30571354474077</v>
      </c>
    </row>
    <row r="170" spans="1:6" ht="12.75" customHeight="1" x14ac:dyDescent="0.2">
      <c r="A170" s="55">
        <v>3221</v>
      </c>
      <c r="B170" s="87" t="s">
        <v>381</v>
      </c>
      <c r="C170" s="52" t="s">
        <v>382</v>
      </c>
      <c r="D170" s="244">
        <v>426262</v>
      </c>
      <c r="E170" s="244">
        <v>536759.68000000005</v>
      </c>
      <c r="F170" s="54">
        <f t="shared" si="31"/>
        <v>125.9224796017473</v>
      </c>
    </row>
    <row r="171" spans="1:6" ht="12.75" customHeight="1" x14ac:dyDescent="0.2">
      <c r="A171" s="55">
        <v>3222</v>
      </c>
      <c r="B171" s="87" t="s">
        <v>383</v>
      </c>
      <c r="C171" s="52" t="s">
        <v>384</v>
      </c>
      <c r="D171" s="244">
        <v>3256</v>
      </c>
      <c r="E171" s="244">
        <v>4012.46</v>
      </c>
      <c r="F171" s="54">
        <f t="shared" si="31"/>
        <v>123.23280098280098</v>
      </c>
    </row>
    <row r="172" spans="1:6" ht="12.75" customHeight="1" x14ac:dyDescent="0.2">
      <c r="A172" s="55">
        <v>3223</v>
      </c>
      <c r="B172" s="87" t="s">
        <v>385</v>
      </c>
      <c r="C172" s="52" t="s">
        <v>386</v>
      </c>
      <c r="D172" s="244">
        <v>973422</v>
      </c>
      <c r="E172" s="244">
        <v>1572739.17</v>
      </c>
      <c r="F172" s="54">
        <f t="shared" si="31"/>
        <v>161.56807325086137</v>
      </c>
    </row>
    <row r="173" spans="1:6" ht="12.75" customHeight="1" x14ac:dyDescent="0.2">
      <c r="A173" s="55">
        <v>3224</v>
      </c>
      <c r="B173" s="87" t="s">
        <v>387</v>
      </c>
      <c r="C173" s="52" t="s">
        <v>388</v>
      </c>
      <c r="D173" s="244">
        <v>77116</v>
      </c>
      <c r="E173" s="244">
        <v>70246.92</v>
      </c>
      <c r="F173" s="54">
        <f t="shared" si="31"/>
        <v>91.092535919912848</v>
      </c>
    </row>
    <row r="174" spans="1:6" ht="12.75" customHeight="1" x14ac:dyDescent="0.2">
      <c r="A174" s="55">
        <v>3225</v>
      </c>
      <c r="B174" s="87" t="s">
        <v>389</v>
      </c>
      <c r="C174" s="52" t="s">
        <v>390</v>
      </c>
      <c r="D174" s="244">
        <v>40821</v>
      </c>
      <c r="E174" s="244">
        <v>154248.97</v>
      </c>
      <c r="F174" s="54">
        <f t="shared" si="31"/>
        <v>377.86671076161781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44631</v>
      </c>
      <c r="E176" s="244">
        <v>30695.85</v>
      </c>
      <c r="F176" s="54">
        <f t="shared" si="31"/>
        <v>68.776971163541035</v>
      </c>
    </row>
    <row r="177" spans="1:6" ht="12.75" customHeight="1" x14ac:dyDescent="0.2">
      <c r="A177" s="55">
        <v>323</v>
      </c>
      <c r="B177" s="87" t="s">
        <v>395</v>
      </c>
      <c r="C177" s="52" t="s">
        <v>396</v>
      </c>
      <c r="D177" s="53">
        <f t="shared" ref="D177:E177" si="42">SUM(D178:D186)</f>
        <v>115948061</v>
      </c>
      <c r="E177" s="53">
        <f t="shared" si="42"/>
        <v>153267274.95999998</v>
      </c>
      <c r="F177" s="54">
        <f t="shared" si="31"/>
        <v>132.18614751996586</v>
      </c>
    </row>
    <row r="178" spans="1:6" ht="12.75" customHeight="1" x14ac:dyDescent="0.2">
      <c r="A178" s="55">
        <v>3231</v>
      </c>
      <c r="B178" s="87" t="s">
        <v>397</v>
      </c>
      <c r="C178" s="52" t="s">
        <v>398</v>
      </c>
      <c r="D178" s="244">
        <v>1769192</v>
      </c>
      <c r="E178" s="244">
        <v>1606788.73</v>
      </c>
      <c r="F178" s="54">
        <f t="shared" si="31"/>
        <v>90.820483587988193</v>
      </c>
    </row>
    <row r="179" spans="1:6" ht="12.75" customHeight="1" x14ac:dyDescent="0.2">
      <c r="A179" s="55">
        <v>3232</v>
      </c>
      <c r="B179" s="87" t="s">
        <v>399</v>
      </c>
      <c r="C179" s="52" t="s">
        <v>400</v>
      </c>
      <c r="D179" s="244">
        <v>2150879</v>
      </c>
      <c r="E179" s="244">
        <v>1513302.23</v>
      </c>
      <c r="F179" s="54">
        <f t="shared" si="31"/>
        <v>70.357385515410215</v>
      </c>
    </row>
    <row r="180" spans="1:6" ht="12.75" customHeight="1" x14ac:dyDescent="0.2">
      <c r="A180" s="55">
        <v>3233</v>
      </c>
      <c r="B180" s="87" t="s">
        <v>401</v>
      </c>
      <c r="C180" s="52" t="s">
        <v>402</v>
      </c>
      <c r="D180" s="244">
        <v>2944118</v>
      </c>
      <c r="E180" s="244">
        <v>9777507</v>
      </c>
      <c r="F180" s="54">
        <f t="shared" si="31"/>
        <v>332.10309505257601</v>
      </c>
    </row>
    <row r="181" spans="1:6" ht="12.75" customHeight="1" x14ac:dyDescent="0.2">
      <c r="A181" s="55">
        <v>3234</v>
      </c>
      <c r="B181" s="87" t="s">
        <v>403</v>
      </c>
      <c r="C181" s="52" t="s">
        <v>404</v>
      </c>
      <c r="D181" s="244">
        <v>310592</v>
      </c>
      <c r="E181" s="244">
        <v>434950.11</v>
      </c>
      <c r="F181" s="54">
        <f t="shared" si="31"/>
        <v>140.03905767051307</v>
      </c>
    </row>
    <row r="182" spans="1:6" ht="12.75" customHeight="1" x14ac:dyDescent="0.2">
      <c r="A182" s="55">
        <v>3235</v>
      </c>
      <c r="B182" s="87" t="s">
        <v>405</v>
      </c>
      <c r="C182" s="52" t="s">
        <v>406</v>
      </c>
      <c r="D182" s="244">
        <v>16181890</v>
      </c>
      <c r="E182" s="244">
        <v>16907146.77</v>
      </c>
      <c r="F182" s="54">
        <f t="shared" si="31"/>
        <v>104.4819039679543</v>
      </c>
    </row>
    <row r="183" spans="1:6" ht="12.75" customHeight="1" x14ac:dyDescent="0.2">
      <c r="A183" s="55">
        <v>3236</v>
      </c>
      <c r="B183" s="87" t="s">
        <v>407</v>
      </c>
      <c r="C183" s="52" t="s">
        <v>408</v>
      </c>
      <c r="D183" s="244">
        <v>318035</v>
      </c>
      <c r="E183" s="244">
        <v>484962.63</v>
      </c>
      <c r="F183" s="54">
        <f t="shared" si="31"/>
        <v>152.48718851698712</v>
      </c>
    </row>
    <row r="184" spans="1:6" ht="12.75" customHeight="1" x14ac:dyDescent="0.2">
      <c r="A184" s="55">
        <v>3237</v>
      </c>
      <c r="B184" s="87" t="s">
        <v>409</v>
      </c>
      <c r="C184" s="52" t="s">
        <v>410</v>
      </c>
      <c r="D184" s="244">
        <v>75644635</v>
      </c>
      <c r="E184" s="244">
        <v>104746682.48999999</v>
      </c>
      <c r="F184" s="54">
        <f t="shared" si="31"/>
        <v>138.4720575226518</v>
      </c>
    </row>
    <row r="185" spans="1:6" ht="12.75" customHeight="1" x14ac:dyDescent="0.2">
      <c r="A185" s="55">
        <v>3238</v>
      </c>
      <c r="B185" s="87" t="s">
        <v>411</v>
      </c>
      <c r="C185" s="52" t="s">
        <v>412</v>
      </c>
      <c r="D185" s="244">
        <v>13951344</v>
      </c>
      <c r="E185" s="244">
        <v>15168251.16</v>
      </c>
      <c r="F185" s="54">
        <f t="shared" si="31"/>
        <v>108.72250845509939</v>
      </c>
    </row>
    <row r="186" spans="1:6" ht="12.75" customHeight="1" x14ac:dyDescent="0.2">
      <c r="A186" s="55">
        <v>3239</v>
      </c>
      <c r="B186" s="87" t="s">
        <v>413</v>
      </c>
      <c r="C186" s="52" t="s">
        <v>414</v>
      </c>
      <c r="D186" s="244">
        <v>2677376</v>
      </c>
      <c r="E186" s="244">
        <v>2627683.84</v>
      </c>
      <c r="F186" s="54">
        <f t="shared" si="31"/>
        <v>98.143997705215853</v>
      </c>
    </row>
    <row r="187" spans="1:6" ht="12.75" customHeight="1" x14ac:dyDescent="0.2">
      <c r="A187" s="55">
        <v>324</v>
      </c>
      <c r="B187" s="87" t="s">
        <v>415</v>
      </c>
      <c r="C187" s="52" t="s">
        <v>416</v>
      </c>
      <c r="D187" s="244">
        <v>163110</v>
      </c>
      <c r="E187" s="244">
        <v>337580.61</v>
      </c>
      <c r="F187" s="54">
        <f t="shared" si="31"/>
        <v>206.96499908037521</v>
      </c>
    </row>
    <row r="188" spans="1:6" ht="12.75" customHeight="1" x14ac:dyDescent="0.2">
      <c r="A188" s="55">
        <v>329</v>
      </c>
      <c r="B188" s="87" t="s">
        <v>417</v>
      </c>
      <c r="C188" s="52" t="s">
        <v>418</v>
      </c>
      <c r="D188" s="53">
        <f t="shared" ref="D188:E188" si="43">SUM(D189:D195)</f>
        <v>12575727</v>
      </c>
      <c r="E188" s="53">
        <f t="shared" si="43"/>
        <v>1323061726.49</v>
      </c>
      <c r="F188" s="54" t="str">
        <f t="shared" si="31"/>
        <v>&gt;&gt;100</v>
      </c>
    </row>
    <row r="189" spans="1:6" ht="12.75" customHeight="1" x14ac:dyDescent="0.2">
      <c r="A189" s="55">
        <v>3291</v>
      </c>
      <c r="B189" s="234" t="s">
        <v>419</v>
      </c>
      <c r="C189" s="52" t="s">
        <v>420</v>
      </c>
      <c r="D189" s="244">
        <v>4035511</v>
      </c>
      <c r="E189" s="244">
        <v>4470726.71</v>
      </c>
      <c r="F189" s="54">
        <f t="shared" si="31"/>
        <v>110.78464932941579</v>
      </c>
    </row>
    <row r="190" spans="1:6" ht="12.75" customHeight="1" x14ac:dyDescent="0.2">
      <c r="A190" s="55">
        <v>3292</v>
      </c>
      <c r="B190" s="87" t="s">
        <v>421</v>
      </c>
      <c r="C190" s="52" t="s">
        <v>422</v>
      </c>
      <c r="D190" s="244">
        <v>211935</v>
      </c>
      <c r="E190" s="244">
        <v>241254.79</v>
      </c>
      <c r="F190" s="54">
        <f t="shared" si="31"/>
        <v>113.83433128081724</v>
      </c>
    </row>
    <row r="191" spans="1:6" ht="12.75" customHeight="1" x14ac:dyDescent="0.2">
      <c r="A191" s="55">
        <v>3293</v>
      </c>
      <c r="B191" s="87" t="s">
        <v>423</v>
      </c>
      <c r="C191" s="52" t="s">
        <v>424</v>
      </c>
      <c r="D191" s="244">
        <v>539967</v>
      </c>
      <c r="E191" s="244">
        <v>499762.89</v>
      </c>
      <c r="F191" s="54">
        <f t="shared" si="31"/>
        <v>92.554339431854174</v>
      </c>
    </row>
    <row r="192" spans="1:6" ht="12.75" customHeight="1" x14ac:dyDescent="0.2">
      <c r="A192" s="55">
        <v>3294</v>
      </c>
      <c r="B192" s="87" t="s">
        <v>425</v>
      </c>
      <c r="C192" s="52" t="s">
        <v>426</v>
      </c>
      <c r="D192" s="244">
        <v>6531755</v>
      </c>
      <c r="E192" s="244">
        <v>5965833.6600000001</v>
      </c>
      <c r="F192" s="54">
        <f t="shared" si="31"/>
        <v>91.335845572897341</v>
      </c>
    </row>
    <row r="193" spans="1:6" ht="12.75" customHeight="1" x14ac:dyDescent="0.2">
      <c r="A193" s="55">
        <v>3295</v>
      </c>
      <c r="B193" s="87" t="s">
        <v>427</v>
      </c>
      <c r="C193" s="52" t="s">
        <v>428</v>
      </c>
      <c r="D193" s="244">
        <v>283666</v>
      </c>
      <c r="E193" s="244">
        <v>4346322.9400000004</v>
      </c>
      <c r="F193" s="54">
        <f t="shared" si="31"/>
        <v>1532.1973518151631</v>
      </c>
    </row>
    <row r="194" spans="1:6" ht="12.75" customHeight="1" x14ac:dyDescent="0.2">
      <c r="A194" s="55" t="s">
        <v>429</v>
      </c>
      <c r="B194" s="87" t="s">
        <v>430</v>
      </c>
      <c r="C194" s="52" t="s">
        <v>429</v>
      </c>
      <c r="D194" s="244">
        <v>822862</v>
      </c>
      <c r="E194" s="244">
        <v>1307480028.47</v>
      </c>
      <c r="F194" s="54" t="str">
        <f t="shared" si="31"/>
        <v>&gt;&gt;100</v>
      </c>
    </row>
    <row r="195" spans="1:6" ht="12.75" customHeight="1" x14ac:dyDescent="0.2">
      <c r="A195" s="55">
        <v>3299</v>
      </c>
      <c r="B195" s="87" t="s">
        <v>431</v>
      </c>
      <c r="C195" s="52" t="s">
        <v>432</v>
      </c>
      <c r="D195" s="244">
        <v>150031</v>
      </c>
      <c r="E195" s="244">
        <v>57797.03</v>
      </c>
      <c r="F195" s="54">
        <f t="shared" si="31"/>
        <v>38.523391832354648</v>
      </c>
    </row>
    <row r="196" spans="1:6" ht="12.75" customHeight="1" x14ac:dyDescent="0.2">
      <c r="A196" s="55">
        <v>34</v>
      </c>
      <c r="B196" s="234" t="s">
        <v>433</v>
      </c>
      <c r="C196" s="52" t="s">
        <v>434</v>
      </c>
      <c r="D196" s="53">
        <f t="shared" ref="D196:E196" si="44">D197+D202+D210</f>
        <v>28550</v>
      </c>
      <c r="E196" s="53">
        <f t="shared" si="44"/>
        <v>364219159.06</v>
      </c>
      <c r="F196" s="54" t="str">
        <f t="shared" si="31"/>
        <v>&gt;&gt;100</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28550</v>
      </c>
      <c r="E210" s="53">
        <f t="shared" si="47"/>
        <v>364219159.06</v>
      </c>
      <c r="F210" s="54" t="str">
        <f t="shared" si="31"/>
        <v>&gt;&gt;100</v>
      </c>
    </row>
    <row r="211" spans="1:6" ht="12.75" customHeight="1" x14ac:dyDescent="0.2">
      <c r="A211" s="55">
        <v>3431</v>
      </c>
      <c r="B211" s="234" t="s">
        <v>463</v>
      </c>
      <c r="C211" s="52" t="s">
        <v>464</v>
      </c>
      <c r="D211" s="244">
        <v>15073</v>
      </c>
      <c r="E211" s="244">
        <v>16827.95</v>
      </c>
      <c r="F211" s="54">
        <f t="shared" si="31"/>
        <v>111.64300404697141</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13477</v>
      </c>
      <c r="E213" s="244">
        <v>364202331.11000001</v>
      </c>
      <c r="F213" s="54" t="str">
        <f t="shared" si="31"/>
        <v>&gt;&gt;100</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228903132</v>
      </c>
      <c r="E215" s="53">
        <f t="shared" si="48"/>
        <v>233002235.63</v>
      </c>
      <c r="F215" s="54">
        <f t="shared" si="31"/>
        <v>101.7907590840653</v>
      </c>
    </row>
    <row r="216" spans="1:6" ht="12.75" customHeight="1" x14ac:dyDescent="0.2">
      <c r="A216" s="55">
        <v>351</v>
      </c>
      <c r="B216" s="87" t="s">
        <v>473</v>
      </c>
      <c r="C216" s="52" t="s">
        <v>474</v>
      </c>
      <c r="D216" s="53">
        <f t="shared" ref="D216:E216" si="49">SUM(D217:D218)</f>
        <v>104007</v>
      </c>
      <c r="E216" s="53">
        <f t="shared" si="49"/>
        <v>45204448.719999999</v>
      </c>
      <c r="F216" s="54" t="str">
        <f t="shared" si="31"/>
        <v>&gt;&gt;100</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v>104007</v>
      </c>
      <c r="E218" s="244">
        <v>45204448.719999999</v>
      </c>
      <c r="F218" s="54" t="str">
        <f t="shared" si="31"/>
        <v>&gt;&gt;100</v>
      </c>
    </row>
    <row r="219" spans="1:6" ht="24" x14ac:dyDescent="0.2">
      <c r="A219" s="55">
        <v>352</v>
      </c>
      <c r="B219" s="87" t="s">
        <v>479</v>
      </c>
      <c r="C219" s="52" t="s">
        <v>480</v>
      </c>
      <c r="D219" s="53">
        <f t="shared" ref="D219:E219" si="50">SUM(D220:D222)</f>
        <v>39559585</v>
      </c>
      <c r="E219" s="53">
        <f t="shared" si="50"/>
        <v>55488657.840000004</v>
      </c>
      <c r="F219" s="54">
        <f t="shared" si="31"/>
        <v>140.26602614764539</v>
      </c>
    </row>
    <row r="220" spans="1:6" ht="12.75" customHeight="1" x14ac:dyDescent="0.2">
      <c r="A220" s="55">
        <v>3521</v>
      </c>
      <c r="B220" s="87" t="s">
        <v>481</v>
      </c>
      <c r="C220" s="52" t="s">
        <v>482</v>
      </c>
      <c r="D220" s="244"/>
      <c r="E220" s="244">
        <v>1410.6</v>
      </c>
      <c r="F220" s="54" t="str">
        <f t="shared" si="31"/>
        <v>-</v>
      </c>
    </row>
    <row r="221" spans="1:6" ht="12.75" customHeight="1" x14ac:dyDescent="0.2">
      <c r="A221" s="55">
        <v>3522</v>
      </c>
      <c r="B221" s="87" t="s">
        <v>483</v>
      </c>
      <c r="C221" s="52" t="s">
        <v>484</v>
      </c>
      <c r="D221" s="244">
        <v>30486594</v>
      </c>
      <c r="E221" s="244">
        <v>49501519.75</v>
      </c>
      <c r="F221" s="54">
        <f t="shared" si="31"/>
        <v>162.37143365375616</v>
      </c>
    </row>
    <row r="222" spans="1:6" ht="12.75" customHeight="1" x14ac:dyDescent="0.2">
      <c r="A222" s="55">
        <v>3523</v>
      </c>
      <c r="B222" s="87" t="s">
        <v>485</v>
      </c>
      <c r="C222" s="52" t="s">
        <v>486</v>
      </c>
      <c r="D222" s="244">
        <v>9072991</v>
      </c>
      <c r="E222" s="244">
        <v>5985727.4900000002</v>
      </c>
      <c r="F222" s="54">
        <f t="shared" si="31"/>
        <v>65.973034581429658</v>
      </c>
    </row>
    <row r="223" spans="1:6" ht="24" x14ac:dyDescent="0.2">
      <c r="A223" s="55" t="s">
        <v>487</v>
      </c>
      <c r="B223" s="87" t="s">
        <v>488</v>
      </c>
      <c r="C223" s="52" t="s">
        <v>487</v>
      </c>
      <c r="D223" s="244">
        <v>189239540</v>
      </c>
      <c r="E223" s="244">
        <v>132309129.06999999</v>
      </c>
      <c r="F223" s="54">
        <f t="shared" si="31"/>
        <v>69.916217863349274</v>
      </c>
    </row>
    <row r="224" spans="1:6" ht="24" x14ac:dyDescent="0.2">
      <c r="A224" s="55">
        <v>36</v>
      </c>
      <c r="B224" s="87" t="s">
        <v>489</v>
      </c>
      <c r="C224" s="52" t="s">
        <v>490</v>
      </c>
      <c r="D224" s="53">
        <f t="shared" ref="D224:E224" si="51">D225+D228+D231+D236+D240+D244+D247</f>
        <v>3376451682</v>
      </c>
      <c r="E224" s="53">
        <f t="shared" si="51"/>
        <v>3531586211.6100001</v>
      </c>
      <c r="F224" s="54">
        <f t="shared" ref="F224:F235" si="52">IF(D224&lt;&gt;0,IF(E224/D224&gt;=100,"&gt;&gt;100",E224/D224*100),"-")</f>
        <v>104.59460238797517</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397268251</v>
      </c>
      <c r="E231" s="53">
        <f t="shared" si="55"/>
        <v>414211573.01000005</v>
      </c>
      <c r="F231" s="54">
        <f t="shared" si="52"/>
        <v>104.26495748586765</v>
      </c>
    </row>
    <row r="232" spans="1:6" ht="12.75" customHeight="1" x14ac:dyDescent="0.2">
      <c r="A232" s="55">
        <v>3631</v>
      </c>
      <c r="B232" s="87" t="s">
        <v>505</v>
      </c>
      <c r="C232" s="52" t="s">
        <v>506</v>
      </c>
      <c r="D232" s="244">
        <v>14743685</v>
      </c>
      <c r="E232" s="244">
        <v>16625530.41</v>
      </c>
      <c r="F232" s="54">
        <f t="shared" si="52"/>
        <v>112.76373857688901</v>
      </c>
    </row>
    <row r="233" spans="1:6" ht="12.75" customHeight="1" x14ac:dyDescent="0.2">
      <c r="A233" s="55">
        <v>3632</v>
      </c>
      <c r="B233" s="87" t="s">
        <v>507</v>
      </c>
      <c r="C233" s="52" t="s">
        <v>508</v>
      </c>
      <c r="D233" s="244">
        <v>382524566</v>
      </c>
      <c r="E233" s="244">
        <v>397586042.60000002</v>
      </c>
      <c r="F233" s="54">
        <f t="shared" si="52"/>
        <v>103.9373880630715</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285033</v>
      </c>
      <c r="E236" s="53">
        <f t="shared" si="56"/>
        <v>160921.62</v>
      </c>
      <c r="F236" s="54">
        <f t="shared" ref="F236:F239" si="57">IF(D236&lt;&gt;0,IF(E236/D236&gt;=100,"&gt;&gt;100",E236/D236*100),"-")</f>
        <v>56.457189167570064</v>
      </c>
    </row>
    <row r="237" spans="1:6" ht="12.75" customHeight="1" x14ac:dyDescent="0.2">
      <c r="A237" s="55" t="s">
        <v>515</v>
      </c>
      <c r="B237" s="87" t="s">
        <v>516</v>
      </c>
      <c r="C237" s="52" t="s">
        <v>515</v>
      </c>
      <c r="D237" s="244">
        <v>285033</v>
      </c>
      <c r="E237" s="244">
        <v>160921.62</v>
      </c>
      <c r="F237" s="54">
        <f t="shared" si="57"/>
        <v>56.457189167570064</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2939240284</v>
      </c>
      <c r="E244" s="53">
        <f t="shared" si="60"/>
        <v>3083316955.3099999</v>
      </c>
      <c r="F244" s="54">
        <f t="shared" ref="F244:F251" si="61">IF(D244&lt;&gt;0,IF(E244/D244&gt;=100,"&gt;&gt;100",E244/D244*100),"-")</f>
        <v>104.90183371853922</v>
      </c>
    </row>
    <row r="245" spans="1:6" ht="12.75" customHeight="1" x14ac:dyDescent="0.2">
      <c r="A245" s="55" t="s">
        <v>531</v>
      </c>
      <c r="B245" s="87" t="s">
        <v>532</v>
      </c>
      <c r="C245" s="52" t="s">
        <v>531</v>
      </c>
      <c r="D245" s="244">
        <v>68328013</v>
      </c>
      <c r="E245" s="244">
        <v>108482199.73999999</v>
      </c>
      <c r="F245" s="54">
        <f t="shared" si="61"/>
        <v>158.76679999460833</v>
      </c>
    </row>
    <row r="246" spans="1:6" ht="12.75" customHeight="1" x14ac:dyDescent="0.2">
      <c r="A246" s="55" t="s">
        <v>533</v>
      </c>
      <c r="B246" s="87" t="s">
        <v>534</v>
      </c>
      <c r="C246" s="52" t="s">
        <v>533</v>
      </c>
      <c r="D246" s="244">
        <v>2870912271</v>
      </c>
      <c r="E246" s="244">
        <v>2974834755.5700002</v>
      </c>
      <c r="F246" s="54">
        <f t="shared" si="61"/>
        <v>103.6198418746457</v>
      </c>
    </row>
    <row r="247" spans="1:6" ht="24" x14ac:dyDescent="0.2">
      <c r="A247" s="55" t="s">
        <v>535</v>
      </c>
      <c r="B247" s="87" t="s">
        <v>536</v>
      </c>
      <c r="C247" s="52" t="s">
        <v>535</v>
      </c>
      <c r="D247" s="53">
        <f t="shared" ref="D247:E247" si="62">SUM(D248:D251)</f>
        <v>39658114</v>
      </c>
      <c r="E247" s="53">
        <f t="shared" si="62"/>
        <v>33896761.670000002</v>
      </c>
      <c r="F247" s="54">
        <f t="shared" si="61"/>
        <v>85.472450026241802</v>
      </c>
    </row>
    <row r="248" spans="1:6" ht="12.75" customHeight="1" x14ac:dyDescent="0.2">
      <c r="A248" s="55" t="s">
        <v>537</v>
      </c>
      <c r="B248" s="87" t="s">
        <v>199</v>
      </c>
      <c r="C248" s="52" t="s">
        <v>537</v>
      </c>
      <c r="D248" s="244">
        <v>7562057</v>
      </c>
      <c r="E248" s="244">
        <v>8377151.8099999996</v>
      </c>
      <c r="F248" s="54">
        <f t="shared" si="61"/>
        <v>110.77874459290639</v>
      </c>
    </row>
    <row r="249" spans="1:6" ht="12.75" customHeight="1" x14ac:dyDescent="0.2">
      <c r="A249" s="55" t="s">
        <v>538</v>
      </c>
      <c r="B249" s="87" t="s">
        <v>201</v>
      </c>
      <c r="C249" s="52" t="s">
        <v>538</v>
      </c>
      <c r="D249" s="244">
        <v>9696228</v>
      </c>
      <c r="E249" s="244">
        <v>4731908.16</v>
      </c>
      <c r="F249" s="54">
        <f t="shared" si="61"/>
        <v>48.801535607454774</v>
      </c>
    </row>
    <row r="250" spans="1:6" ht="24" x14ac:dyDescent="0.2">
      <c r="A250" s="55" t="s">
        <v>539</v>
      </c>
      <c r="B250" s="87" t="s">
        <v>203</v>
      </c>
      <c r="C250" s="52" t="s">
        <v>539</v>
      </c>
      <c r="D250" s="244">
        <v>14911251</v>
      </c>
      <c r="E250" s="244">
        <v>14135409.960000001</v>
      </c>
      <c r="F250" s="54">
        <f t="shared" si="61"/>
        <v>94.796941986960064</v>
      </c>
    </row>
    <row r="251" spans="1:6" ht="24" x14ac:dyDescent="0.2">
      <c r="A251" s="55" t="s">
        <v>540</v>
      </c>
      <c r="B251" s="87" t="s">
        <v>205</v>
      </c>
      <c r="C251" s="52" t="s">
        <v>540</v>
      </c>
      <c r="D251" s="244">
        <v>7488578</v>
      </c>
      <c r="E251" s="244">
        <v>6652291.7400000002</v>
      </c>
      <c r="F251" s="54">
        <f t="shared" si="61"/>
        <v>88.832509189328064</v>
      </c>
    </row>
    <row r="252" spans="1:6" ht="24" x14ac:dyDescent="0.2">
      <c r="A252" s="55">
        <v>37</v>
      </c>
      <c r="B252" s="87" t="s">
        <v>541</v>
      </c>
      <c r="C252" s="52" t="s">
        <v>542</v>
      </c>
      <c r="D252" s="53">
        <f t="shared" ref="D252:E252" si="63">D253+D259</f>
        <v>87912216</v>
      </c>
      <c r="E252" s="53">
        <f t="shared" si="63"/>
        <v>7233737.9299999997</v>
      </c>
      <c r="F252" s="54">
        <f t="shared" ref="F252:F258" si="64">IF(D252&lt;&gt;0,IF(E252/D252&gt;=100,"&gt;&gt;100",E252/D252*100),"-")</f>
        <v>8.2283649066473306</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87912216</v>
      </c>
      <c r="E259" s="53">
        <f t="shared" si="66"/>
        <v>7233737.9299999997</v>
      </c>
      <c r="F259" s="54">
        <f t="shared" ref="F259:F262" si="67">IF(D259&lt;&gt;0,IF(E259/D259&gt;=100,"&gt;&gt;100",E259/D259*100),"-")</f>
        <v>8.2283649066473306</v>
      </c>
    </row>
    <row r="260" spans="1:6" ht="12.75" customHeight="1" x14ac:dyDescent="0.2">
      <c r="A260" s="55">
        <v>3721</v>
      </c>
      <c r="B260" s="87" t="s">
        <v>557</v>
      </c>
      <c r="C260" s="52" t="s">
        <v>558</v>
      </c>
      <c r="D260" s="244">
        <v>18248877</v>
      </c>
      <c r="E260" s="244">
        <v>6938762.9299999997</v>
      </c>
      <c r="F260" s="54">
        <f t="shared" si="67"/>
        <v>38.022958508624939</v>
      </c>
    </row>
    <row r="261" spans="1:6" ht="12.75" customHeight="1" x14ac:dyDescent="0.2">
      <c r="A261" s="55">
        <v>3722</v>
      </c>
      <c r="B261" s="87" t="s">
        <v>559</v>
      </c>
      <c r="C261" s="52" t="s">
        <v>560</v>
      </c>
      <c r="D261" s="244">
        <v>108675</v>
      </c>
      <c r="E261" s="244">
        <v>294975</v>
      </c>
      <c r="F261" s="54">
        <f t="shared" si="67"/>
        <v>271.42857142857144</v>
      </c>
    </row>
    <row r="262" spans="1:6" ht="12.75" customHeight="1" x14ac:dyDescent="0.2">
      <c r="A262" s="55" t="s">
        <v>561</v>
      </c>
      <c r="B262" s="87" t="s">
        <v>562</v>
      </c>
      <c r="C262" s="52" t="s">
        <v>561</v>
      </c>
      <c r="D262" s="244">
        <v>69554664</v>
      </c>
      <c r="E262" s="244"/>
      <c r="F262" s="54">
        <f t="shared" si="67"/>
        <v>0</v>
      </c>
    </row>
    <row r="263" spans="1:6" ht="12.75" customHeight="1" x14ac:dyDescent="0.2">
      <c r="A263" s="55">
        <v>38</v>
      </c>
      <c r="B263" s="87" t="s">
        <v>563</v>
      </c>
      <c r="C263" s="52" t="s">
        <v>564</v>
      </c>
      <c r="D263" s="53">
        <f t="shared" ref="D263:E263" si="68">D264+D268+D273+D279</f>
        <v>1596114225</v>
      </c>
      <c r="E263" s="53">
        <f t="shared" si="68"/>
        <v>2174218914.02</v>
      </c>
      <c r="F263" s="54">
        <f t="shared" ref="F263:F267" si="69">IF(D263&lt;&gt;0,IF(E263/D263&gt;=100,"&gt;&gt;100",E263/D263*100),"-")</f>
        <v>136.21950609581214</v>
      </c>
    </row>
    <row r="264" spans="1:6" ht="12.75" customHeight="1" x14ac:dyDescent="0.2">
      <c r="A264" s="55">
        <v>381</v>
      </c>
      <c r="B264" s="87" t="s">
        <v>565</v>
      </c>
      <c r="C264" s="52" t="s">
        <v>566</v>
      </c>
      <c r="D264" s="53">
        <f t="shared" ref="D264:E264" si="70">SUM(D265:D267)</f>
        <v>23573892</v>
      </c>
      <c r="E264" s="53">
        <f t="shared" si="70"/>
        <v>161447423.79999998</v>
      </c>
      <c r="F264" s="54">
        <f t="shared" si="69"/>
        <v>684.85689083499653</v>
      </c>
    </row>
    <row r="265" spans="1:6" ht="12.75" customHeight="1" x14ac:dyDescent="0.2">
      <c r="A265" s="55">
        <v>3811</v>
      </c>
      <c r="B265" s="87" t="s">
        <v>567</v>
      </c>
      <c r="C265" s="52" t="s">
        <v>568</v>
      </c>
      <c r="D265" s="244">
        <v>3391054</v>
      </c>
      <c r="E265" s="244">
        <v>152615460.06999999</v>
      </c>
      <c r="F265" s="54">
        <f t="shared" si="69"/>
        <v>4500.5316951602663</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v>20182838</v>
      </c>
      <c r="E267" s="244">
        <v>8831963.7300000004</v>
      </c>
      <c r="F267" s="54">
        <f t="shared" si="69"/>
        <v>43.759771197687854</v>
      </c>
    </row>
    <row r="268" spans="1:6" ht="12.75" customHeight="1" x14ac:dyDescent="0.2">
      <c r="A268" s="55">
        <v>382</v>
      </c>
      <c r="B268" s="88" t="s">
        <v>573</v>
      </c>
      <c r="C268" s="52" t="s">
        <v>574</v>
      </c>
      <c r="D268" s="53">
        <f t="shared" ref="D268:E268" si="71">SUM(D269:D272)</f>
        <v>1699968</v>
      </c>
      <c r="E268" s="53">
        <f t="shared" si="71"/>
        <v>1830496.95</v>
      </c>
      <c r="F268" s="54">
        <f t="shared" ref="F268:F272" si="72">IF(D268&lt;&gt;0,IF(E268/D268&gt;=100,"&gt;&gt;100",E268/D268*100),"-")</f>
        <v>107.67831806245765</v>
      </c>
    </row>
    <row r="269" spans="1:6" ht="12.75" customHeight="1" x14ac:dyDescent="0.2">
      <c r="A269" s="55">
        <v>3821</v>
      </c>
      <c r="B269" s="87" t="s">
        <v>575</v>
      </c>
      <c r="C269" s="52" t="s">
        <v>576</v>
      </c>
      <c r="D269" s="244"/>
      <c r="E269" s="244">
        <v>432031.75</v>
      </c>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v>1699968</v>
      </c>
      <c r="E271" s="244">
        <v>1398465.2</v>
      </c>
      <c r="F271" s="54">
        <f t="shared" si="72"/>
        <v>82.264207326255544</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15286096</v>
      </c>
      <c r="E273" s="53">
        <f t="shared" si="73"/>
        <v>11055008.67</v>
      </c>
      <c r="F273" s="54">
        <f t="shared" ref="F273:F284" si="74">IF(D273&lt;&gt;0,IF(E273/D273&gt;=100,"&gt;&gt;100",E273/D273*100),"-")</f>
        <v>72.320680636834936</v>
      </c>
    </row>
    <row r="274" spans="1:6" ht="12.75" customHeight="1" x14ac:dyDescent="0.2">
      <c r="A274" s="55">
        <v>3831</v>
      </c>
      <c r="B274" s="87" t="s">
        <v>585</v>
      </c>
      <c r="C274" s="52" t="s">
        <v>586</v>
      </c>
      <c r="D274" s="244">
        <v>7474945</v>
      </c>
      <c r="E274" s="244">
        <v>11013590.67</v>
      </c>
      <c r="F274" s="54">
        <f t="shared" si="74"/>
        <v>147.34008972641271</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v>7811151</v>
      </c>
      <c r="E277" s="244">
        <v>41418</v>
      </c>
      <c r="F277" s="54">
        <f t="shared" si="74"/>
        <v>0.53024195793936135</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1555554269</v>
      </c>
      <c r="E279" s="53">
        <f t="shared" si="75"/>
        <v>1999885984.5999999</v>
      </c>
      <c r="F279" s="54">
        <f t="shared" si="74"/>
        <v>128.56420534178096</v>
      </c>
    </row>
    <row r="280" spans="1:6" ht="24" x14ac:dyDescent="0.2">
      <c r="A280" s="55">
        <v>3861</v>
      </c>
      <c r="B280" s="87" t="s">
        <v>596</v>
      </c>
      <c r="C280" s="52" t="s">
        <v>597</v>
      </c>
      <c r="D280" s="244">
        <v>5245829</v>
      </c>
      <c r="E280" s="244">
        <v>34205495.869999997</v>
      </c>
      <c r="F280" s="54">
        <f t="shared" si="74"/>
        <v>652.05129389463514</v>
      </c>
    </row>
    <row r="281" spans="1:6" ht="24" x14ac:dyDescent="0.2">
      <c r="A281" s="55">
        <v>3862</v>
      </c>
      <c r="B281" s="87" t="s">
        <v>598</v>
      </c>
      <c r="C281" s="52" t="s">
        <v>599</v>
      </c>
      <c r="D281" s="244">
        <v>3736428</v>
      </c>
      <c r="E281" s="244">
        <v>1963787.89</v>
      </c>
      <c r="F281" s="54">
        <f t="shared" si="74"/>
        <v>52.55789459879864</v>
      </c>
    </row>
    <row r="282" spans="1:6" ht="12.75" customHeight="1" x14ac:dyDescent="0.2">
      <c r="A282" s="55">
        <v>3863</v>
      </c>
      <c r="B282" s="87" t="s">
        <v>600</v>
      </c>
      <c r="C282" s="52" t="s">
        <v>601</v>
      </c>
      <c r="D282" s="244">
        <v>6782068</v>
      </c>
      <c r="E282" s="244"/>
      <c r="F282" s="54">
        <f t="shared" si="74"/>
        <v>0</v>
      </c>
    </row>
    <row r="283" spans="1:6" ht="12.75" customHeight="1" x14ac:dyDescent="0.2">
      <c r="A283" s="55" t="s">
        <v>602</v>
      </c>
      <c r="B283" s="87" t="s">
        <v>603</v>
      </c>
      <c r="C283" s="52" t="s">
        <v>602</v>
      </c>
      <c r="D283" s="244">
        <v>1539789944</v>
      </c>
      <c r="E283" s="244">
        <v>1963716700.8399999</v>
      </c>
      <c r="F283" s="54">
        <f t="shared" si="74"/>
        <v>127.53146677518501</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5542324659</v>
      </c>
      <c r="E289" s="53">
        <f t="shared" si="79"/>
        <v>7917691438.3299999</v>
      </c>
      <c r="F289" s="54">
        <f t="shared" si="76"/>
        <v>142.85867258737215</v>
      </c>
    </row>
    <row r="290" spans="1:6" ht="12.75" customHeight="1" x14ac:dyDescent="0.2">
      <c r="A290" s="55" t="s">
        <v>606</v>
      </c>
      <c r="B290" s="87" t="s">
        <v>617</v>
      </c>
      <c r="C290" s="52" t="s">
        <v>618</v>
      </c>
      <c r="D290" s="53">
        <f>IF(D6&gt;=D289,D6-D289,0)</f>
        <v>134835426</v>
      </c>
      <c r="E290" s="53">
        <f>IF(E6&gt;=E289,E6-E289,0)</f>
        <v>0</v>
      </c>
      <c r="F290" s="54">
        <f t="shared" si="76"/>
        <v>0</v>
      </c>
    </row>
    <row r="291" spans="1:6" ht="12.75" customHeight="1" x14ac:dyDescent="0.2">
      <c r="A291" s="55" t="s">
        <v>606</v>
      </c>
      <c r="B291" s="87" t="s">
        <v>619</v>
      </c>
      <c r="C291" s="52" t="s">
        <v>620</v>
      </c>
      <c r="D291" s="53">
        <f>IF(D289&gt;=D6,D289-D6,0)</f>
        <v>0</v>
      </c>
      <c r="E291" s="53">
        <f>IF(E289&gt;=E6,E289-E6,0)</f>
        <v>1180999877.9799995</v>
      </c>
      <c r="F291" s="54" t="str">
        <f t="shared" si="76"/>
        <v>-</v>
      </c>
    </row>
    <row r="292" spans="1:6" ht="12.75" customHeight="1" x14ac:dyDescent="0.2">
      <c r="A292" s="55">
        <v>92211</v>
      </c>
      <c r="B292" s="87" t="s">
        <v>621</v>
      </c>
      <c r="C292" s="52" t="s">
        <v>622</v>
      </c>
      <c r="D292" s="244">
        <v>147326279</v>
      </c>
      <c r="E292" s="244">
        <v>145688027.87</v>
      </c>
      <c r="F292" s="54">
        <f t="shared" si="76"/>
        <v>98.88801160178626</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43823545</v>
      </c>
      <c r="E294" s="244">
        <v>15461175.68</v>
      </c>
      <c r="F294" s="54">
        <f t="shared" si="76"/>
        <v>35.280522559277209</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432031.75</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432031.75</v>
      </c>
      <c r="F311" s="54" t="str">
        <f t="shared" si="81"/>
        <v>-</v>
      </c>
    </row>
    <row r="312" spans="1:6" ht="12.75" customHeight="1" x14ac:dyDescent="0.2">
      <c r="A312" s="55">
        <v>721</v>
      </c>
      <c r="B312" s="87" t="s">
        <v>660</v>
      </c>
      <c r="C312" s="52" t="s">
        <v>661</v>
      </c>
      <c r="D312" s="53">
        <f t="shared" ref="D312:E312" si="86">SUM(D313:D316)</f>
        <v>0</v>
      </c>
      <c r="E312" s="53">
        <f t="shared" si="86"/>
        <v>426334.84</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v>426334.84</v>
      </c>
      <c r="F316" s="54" t="str">
        <f t="shared" si="81"/>
        <v>-</v>
      </c>
    </row>
    <row r="317" spans="1:6" ht="12.75" customHeight="1" x14ac:dyDescent="0.2">
      <c r="A317" s="55">
        <v>722</v>
      </c>
      <c r="B317" s="87" t="s">
        <v>670</v>
      </c>
      <c r="C317" s="52" t="s">
        <v>671</v>
      </c>
      <c r="D317" s="53">
        <f t="shared" ref="D317:E317" si="87">SUM(D318:D325)</f>
        <v>0</v>
      </c>
      <c r="E317" s="53">
        <f t="shared" si="87"/>
        <v>5696.91</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v>5696.91</v>
      </c>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135873216</v>
      </c>
      <c r="E350" s="53">
        <f t="shared" si="95"/>
        <v>49982013.939999998</v>
      </c>
      <c r="F350" s="54">
        <f t="shared" si="81"/>
        <v>36.785773834925642</v>
      </c>
    </row>
    <row r="351" spans="1:6" ht="12.75" customHeight="1" x14ac:dyDescent="0.2">
      <c r="A351" s="55">
        <v>41</v>
      </c>
      <c r="B351" s="87" t="s">
        <v>738</v>
      </c>
      <c r="C351" s="52" t="s">
        <v>739</v>
      </c>
      <c r="D351" s="53">
        <f t="shared" ref="D351:E351" si="96">D352+D356</f>
        <v>554686</v>
      </c>
      <c r="E351" s="53">
        <f t="shared" si="96"/>
        <v>292097</v>
      </c>
      <c r="F351" s="54">
        <f t="shared" si="81"/>
        <v>52.659883249261739</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554686</v>
      </c>
      <c r="E356" s="53">
        <f t="shared" si="98"/>
        <v>292097</v>
      </c>
      <c r="F356" s="54">
        <f t="shared" si="81"/>
        <v>52.659883249261739</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317186</v>
      </c>
      <c r="E359" s="244">
        <v>48347</v>
      </c>
      <c r="F359" s="54">
        <f t="shared" si="81"/>
        <v>15.242476023531934</v>
      </c>
    </row>
    <row r="360" spans="1:6" ht="12.75" customHeight="1" x14ac:dyDescent="0.2">
      <c r="A360" s="55">
        <v>4124</v>
      </c>
      <c r="B360" s="87" t="s">
        <v>652</v>
      </c>
      <c r="C360" s="52" t="s">
        <v>751</v>
      </c>
      <c r="D360" s="244">
        <v>237500</v>
      </c>
      <c r="E360" s="244">
        <v>243750</v>
      </c>
      <c r="F360" s="54">
        <f t="shared" si="81"/>
        <v>102.63157894736842</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11565328</v>
      </c>
      <c r="E363" s="53">
        <f t="shared" si="99"/>
        <v>21568126.939999998</v>
      </c>
      <c r="F363" s="54">
        <f t="shared" si="81"/>
        <v>186.48953959628295</v>
      </c>
    </row>
    <row r="364" spans="1:6" ht="12.75" customHeight="1" x14ac:dyDescent="0.2">
      <c r="A364" s="55">
        <v>421</v>
      </c>
      <c r="B364" s="87" t="s">
        <v>756</v>
      </c>
      <c r="C364" s="52" t="s">
        <v>757</v>
      </c>
      <c r="D364" s="53">
        <f t="shared" ref="D364:E364" si="100">SUM(D365:D368)</f>
        <v>1953646</v>
      </c>
      <c r="E364" s="53">
        <f t="shared" si="100"/>
        <v>0</v>
      </c>
      <c r="F364" s="54">
        <f t="shared" si="81"/>
        <v>0</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1953646</v>
      </c>
      <c r="E366" s="244"/>
      <c r="F366" s="54">
        <f t="shared" si="81"/>
        <v>0</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1206446</v>
      </c>
      <c r="E369" s="53">
        <f t="shared" si="101"/>
        <v>1481603.94</v>
      </c>
      <c r="F369" s="54">
        <f t="shared" si="81"/>
        <v>122.80731503938011</v>
      </c>
    </row>
    <row r="370" spans="1:6" ht="12.75" customHeight="1" x14ac:dyDescent="0.2">
      <c r="A370" s="55">
        <v>4221</v>
      </c>
      <c r="B370" s="87" t="s">
        <v>672</v>
      </c>
      <c r="C370" s="52" t="s">
        <v>764</v>
      </c>
      <c r="D370" s="244">
        <v>751521</v>
      </c>
      <c r="E370" s="244">
        <v>1107121.43</v>
      </c>
      <c r="F370" s="54">
        <f t="shared" si="81"/>
        <v>147.31743091676745</v>
      </c>
    </row>
    <row r="371" spans="1:6" ht="12.75" customHeight="1" x14ac:dyDescent="0.2">
      <c r="A371" s="55">
        <v>4222</v>
      </c>
      <c r="B371" s="87" t="s">
        <v>765</v>
      </c>
      <c r="C371" s="52" t="s">
        <v>766</v>
      </c>
      <c r="D371" s="244">
        <v>158174</v>
      </c>
      <c r="E371" s="244">
        <v>269745.03000000003</v>
      </c>
      <c r="F371" s="54">
        <f t="shared" si="81"/>
        <v>170.53689607647274</v>
      </c>
    </row>
    <row r="372" spans="1:6" ht="12.75" customHeight="1" x14ac:dyDescent="0.2">
      <c r="A372" s="55">
        <v>4223</v>
      </c>
      <c r="B372" s="87" t="s">
        <v>676</v>
      </c>
      <c r="C372" s="52" t="s">
        <v>767</v>
      </c>
      <c r="D372" s="244">
        <v>58502</v>
      </c>
      <c r="E372" s="244">
        <v>55229.98</v>
      </c>
      <c r="F372" s="54">
        <f t="shared" si="81"/>
        <v>94.406994632662133</v>
      </c>
    </row>
    <row r="373" spans="1:6" ht="12.75" customHeight="1" x14ac:dyDescent="0.2">
      <c r="A373" s="55">
        <v>4224</v>
      </c>
      <c r="B373" s="87" t="s">
        <v>678</v>
      </c>
      <c r="C373" s="52" t="s">
        <v>768</v>
      </c>
      <c r="D373" s="244"/>
      <c r="E373" s="244">
        <v>49507.5</v>
      </c>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v>225884</v>
      </c>
      <c r="E375" s="244"/>
      <c r="F375" s="54">
        <f t="shared" si="81"/>
        <v>0</v>
      </c>
    </row>
    <row r="376" spans="1:6" ht="12.75" customHeight="1" x14ac:dyDescent="0.2">
      <c r="A376" s="55">
        <v>4227</v>
      </c>
      <c r="B376" s="234" t="s">
        <v>684</v>
      </c>
      <c r="C376" s="52" t="s">
        <v>771</v>
      </c>
      <c r="D376" s="244">
        <v>12365</v>
      </c>
      <c r="E376" s="244"/>
      <c r="F376" s="54">
        <f t="shared" si="81"/>
        <v>0</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6570887</v>
      </c>
      <c r="E378" s="53">
        <f t="shared" si="102"/>
        <v>13211440</v>
      </c>
      <c r="F378" s="54">
        <f t="shared" si="81"/>
        <v>201.06022215874356</v>
      </c>
    </row>
    <row r="379" spans="1:6" ht="12.75" customHeight="1" x14ac:dyDescent="0.2">
      <c r="A379" s="55">
        <v>4231</v>
      </c>
      <c r="B379" s="87" t="s">
        <v>690</v>
      </c>
      <c r="C379" s="52" t="s">
        <v>775</v>
      </c>
      <c r="D379" s="244">
        <v>153000</v>
      </c>
      <c r="E379" s="244"/>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v>6417887</v>
      </c>
      <c r="E381" s="244">
        <v>13211440</v>
      </c>
      <c r="F381" s="54">
        <f t="shared" si="81"/>
        <v>205.85342185052494</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1834349</v>
      </c>
      <c r="E391" s="53">
        <f t="shared" si="105"/>
        <v>6875083</v>
      </c>
      <c r="F391" s="54">
        <f t="shared" si="81"/>
        <v>374.79688979578043</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1834349</v>
      </c>
      <c r="E393" s="244">
        <v>6875083</v>
      </c>
      <c r="F393" s="54">
        <f t="shared" si="81"/>
        <v>374.79688979578043</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123753202</v>
      </c>
      <c r="E402" s="53">
        <f t="shared" si="109"/>
        <v>28121790</v>
      </c>
      <c r="F402" s="54">
        <f t="shared" si="81"/>
        <v>22.724090807767546</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v>123753202</v>
      </c>
      <c r="E405" s="244">
        <v>28121790</v>
      </c>
      <c r="F405" s="54">
        <f t="shared" si="81"/>
        <v>22.724090807767546</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135873216</v>
      </c>
      <c r="E408" s="53">
        <f t="shared" si="111"/>
        <v>49549982.189999998</v>
      </c>
      <c r="F408" s="54">
        <f t="shared" si="81"/>
        <v>36.467807010617896</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5677160085</v>
      </c>
      <c r="E412" s="53">
        <f>E6+E298</f>
        <v>6737123592.1000004</v>
      </c>
      <c r="F412" s="54">
        <f t="shared" si="81"/>
        <v>118.67066440315115</v>
      </c>
    </row>
    <row r="413" spans="1:6" ht="12.75" customHeight="1" x14ac:dyDescent="0.2">
      <c r="A413" s="55" t="s">
        <v>606</v>
      </c>
      <c r="B413" s="87" t="s">
        <v>829</v>
      </c>
      <c r="C413" s="52" t="s">
        <v>830</v>
      </c>
      <c r="D413" s="53">
        <f t="shared" ref="D413:E413" si="112">D289+D350</f>
        <v>5678197875</v>
      </c>
      <c r="E413" s="53">
        <f t="shared" si="112"/>
        <v>7967673452.2699995</v>
      </c>
      <c r="F413" s="54">
        <f t="shared" si="81"/>
        <v>140.32046130956647</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1037790</v>
      </c>
      <c r="E415" s="53">
        <f t="shared" si="114"/>
        <v>1230549860.1699991</v>
      </c>
      <c r="F415" s="54" t="str">
        <f t="shared" si="81"/>
        <v>&gt;&gt;100</v>
      </c>
    </row>
    <row r="416" spans="1:6" ht="12.75" customHeight="1" x14ac:dyDescent="0.2">
      <c r="A416" s="62" t="s">
        <v>835</v>
      </c>
      <c r="B416" s="234" t="s">
        <v>836</v>
      </c>
      <c r="C416" s="63" t="s">
        <v>837</v>
      </c>
      <c r="D416" s="53">
        <f t="shared" ref="D416:E416" si="115">IF(D292-D293+D409-D410&gt;=0,D292-D293+D409-D410,0)</f>
        <v>147326279</v>
      </c>
      <c r="E416" s="53">
        <f t="shared" si="115"/>
        <v>145688027.87</v>
      </c>
      <c r="F416" s="54">
        <f t="shared" si="81"/>
        <v>98.88801160178626</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43823545</v>
      </c>
      <c r="E418" s="64">
        <f t="shared" si="117"/>
        <v>15461175.68</v>
      </c>
      <c r="F418" s="59">
        <f t="shared" si="81"/>
        <v>35.280522559277209</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43795947</v>
      </c>
      <c r="E420" s="53">
        <f t="shared" si="118"/>
        <v>43795947.25</v>
      </c>
      <c r="F420" s="54">
        <f t="shared" ref="F420:F647" si="119">IF(D420&lt;&gt;0,IF(E420/D420&gt;=100,"&gt;&gt;100",E420/D420*100),"-")</f>
        <v>100.00000057082907</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43795947</v>
      </c>
      <c r="E484" s="53">
        <f t="shared" si="137"/>
        <v>43795947.25</v>
      </c>
      <c r="F484" s="54">
        <f t="shared" si="119"/>
        <v>100.00000057082907</v>
      </c>
    </row>
    <row r="485" spans="1:6" ht="24" x14ac:dyDescent="0.2">
      <c r="A485" s="55">
        <v>841</v>
      </c>
      <c r="B485" s="87" t="s">
        <v>974</v>
      </c>
      <c r="C485" s="52" t="s">
        <v>975</v>
      </c>
      <c r="D485" s="53">
        <f t="shared" ref="D485:E485" si="138">SUM(D486:D489)</f>
        <v>43795947</v>
      </c>
      <c r="E485" s="53">
        <f t="shared" si="138"/>
        <v>43795947.25</v>
      </c>
      <c r="F485" s="54">
        <f t="shared" si="119"/>
        <v>100.00000057082907</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v>43795947</v>
      </c>
      <c r="E487" s="244">
        <v>43795947.25</v>
      </c>
      <c r="F487" s="54">
        <f t="shared" si="119"/>
        <v>100.00000057082907</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44845121</v>
      </c>
      <c r="E528" s="53">
        <f t="shared" si="148"/>
        <v>44749582.109999999</v>
      </c>
      <c r="F528" s="54">
        <f t="shared" si="119"/>
        <v>99.786958117472807</v>
      </c>
    </row>
    <row r="529" spans="1:6" ht="24" x14ac:dyDescent="0.2">
      <c r="A529" s="55">
        <v>51</v>
      </c>
      <c r="B529" s="87" t="s">
        <v>1062</v>
      </c>
      <c r="C529" s="52" t="s">
        <v>1063</v>
      </c>
      <c r="D529" s="53">
        <f t="shared" ref="D529:E529" si="149">D530+D535+D538+D542+D543+D550+D555+D563</f>
        <v>43795947</v>
      </c>
      <c r="E529" s="53">
        <f t="shared" si="149"/>
        <v>43795947.25</v>
      </c>
      <c r="F529" s="54">
        <f t="shared" si="119"/>
        <v>100.00000057082907</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43795947</v>
      </c>
      <c r="E538" s="53">
        <f t="shared" si="152"/>
        <v>43795947.25</v>
      </c>
      <c r="F538" s="54">
        <f t="shared" si="119"/>
        <v>100.00000057082907</v>
      </c>
    </row>
    <row r="539" spans="1:6" ht="12.75" customHeight="1" x14ac:dyDescent="0.2">
      <c r="A539" s="55">
        <v>5132</v>
      </c>
      <c r="B539" s="87" t="s">
        <v>1082</v>
      </c>
      <c r="C539" s="52" t="s">
        <v>1083</v>
      </c>
      <c r="D539" s="244">
        <v>43795947</v>
      </c>
      <c r="E539" s="244">
        <v>43795947.25</v>
      </c>
      <c r="F539" s="54">
        <f t="shared" si="119"/>
        <v>100.00000057082907</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1049174</v>
      </c>
      <c r="E580" s="53">
        <f t="shared" si="162"/>
        <v>953634.86</v>
      </c>
      <c r="F580" s="54">
        <f t="shared" si="119"/>
        <v>90.893870797408255</v>
      </c>
    </row>
    <row r="581" spans="1:6" ht="24" x14ac:dyDescent="0.2">
      <c r="A581" s="55">
        <v>531</v>
      </c>
      <c r="B581" s="234" t="s">
        <v>1161</v>
      </c>
      <c r="C581" s="52" t="s">
        <v>1162</v>
      </c>
      <c r="D581" s="53">
        <f t="shared" ref="D581:E581" si="163">SUM(D582:D584)</f>
        <v>1049174</v>
      </c>
      <c r="E581" s="53">
        <f t="shared" si="163"/>
        <v>953634.86</v>
      </c>
      <c r="F581" s="54">
        <f t="shared" si="119"/>
        <v>90.893870797408255</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v>1049174</v>
      </c>
      <c r="E584" s="244">
        <v>953634.86</v>
      </c>
      <c r="F584" s="54">
        <f t="shared" si="119"/>
        <v>90.893870797408255</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1049174</v>
      </c>
      <c r="E636" s="53">
        <f t="shared" si="179"/>
        <v>953634.8599999994</v>
      </c>
      <c r="F636" s="54">
        <f t="shared" si="119"/>
        <v>90.893870797408198</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5720956032</v>
      </c>
      <c r="E639" s="53">
        <f t="shared" si="180"/>
        <v>6780919539.3500004</v>
      </c>
      <c r="F639" s="54">
        <f t="shared" si="119"/>
        <v>118.52773385114526</v>
      </c>
    </row>
    <row r="640" spans="1:6" ht="12.75" customHeight="1" x14ac:dyDescent="0.2">
      <c r="A640" s="55" t="s">
        <v>606</v>
      </c>
      <c r="B640" s="87" t="s">
        <v>1275</v>
      </c>
      <c r="C640" s="52" t="s">
        <v>1276</v>
      </c>
      <c r="D640" s="53">
        <f t="shared" ref="D640:E640" si="181">D413+D528</f>
        <v>5723042996</v>
      </c>
      <c r="E640" s="53">
        <f t="shared" si="181"/>
        <v>8012423034.3799992</v>
      </c>
      <c r="F640" s="54">
        <f t="shared" si="119"/>
        <v>140.00284533909868</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2086964</v>
      </c>
      <c r="E642" s="53">
        <f t="shared" si="183"/>
        <v>1231503495.0299988</v>
      </c>
      <c r="F642" s="54" t="str">
        <f t="shared" si="119"/>
        <v>&gt;&gt;100</v>
      </c>
    </row>
    <row r="643" spans="1:6" ht="24" x14ac:dyDescent="0.2">
      <c r="A643" s="62" t="s">
        <v>1281</v>
      </c>
      <c r="B643" s="87" t="s">
        <v>1282</v>
      </c>
      <c r="C643" s="63" t="s">
        <v>1281</v>
      </c>
      <c r="D643" s="53">
        <f t="shared" ref="D643:E643" si="184">IF(D416-D417+D637-D638&gt;=0,D416-D417+D637-D638,0)</f>
        <v>147326279</v>
      </c>
      <c r="E643" s="53">
        <f t="shared" si="184"/>
        <v>145688027.87</v>
      </c>
      <c r="F643" s="54">
        <f t="shared" si="119"/>
        <v>98.88801160178626</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145239315</v>
      </c>
      <c r="E645" s="53">
        <f t="shared" si="186"/>
        <v>0</v>
      </c>
      <c r="F645" s="54">
        <f t="shared" si="119"/>
        <v>0</v>
      </c>
    </row>
    <row r="646" spans="1:6" ht="24" x14ac:dyDescent="0.2">
      <c r="A646" s="55" t="s">
        <v>606</v>
      </c>
      <c r="B646" s="87" t="s">
        <v>1287</v>
      </c>
      <c r="C646" s="52" t="s">
        <v>1288</v>
      </c>
      <c r="D646" s="53">
        <f t="shared" ref="D646:E646" si="187">IF(D642+D644-D641-D643&gt;=0,D642+D644-D641-D643,0)</f>
        <v>0</v>
      </c>
      <c r="E646" s="53">
        <f t="shared" si="187"/>
        <v>1085815467.1599989</v>
      </c>
      <c r="F646" s="54" t="str">
        <f t="shared" si="119"/>
        <v>-</v>
      </c>
    </row>
    <row r="647" spans="1:6" ht="24" x14ac:dyDescent="0.2">
      <c r="A647" s="57" t="s">
        <v>1289</v>
      </c>
      <c r="B647" s="235" t="s">
        <v>1290</v>
      </c>
      <c r="C647" s="58" t="s">
        <v>1289</v>
      </c>
      <c r="D647" s="245">
        <v>9418285</v>
      </c>
      <c r="E647" s="245">
        <v>10672539.310000001</v>
      </c>
      <c r="F647" s="59">
        <f t="shared" si="119"/>
        <v>113.31722611919261</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c r="E649" s="244"/>
      <c r="F649" s="54" t="str">
        <f t="shared" ref="F649:F724" si="188">IF(D649&lt;&gt;0,IF(E649/D649&gt;=100,"&gt;&gt;100",E649/D649*100),"-")</f>
        <v>-</v>
      </c>
    </row>
    <row r="650" spans="1:6" ht="12.75" customHeight="1" x14ac:dyDescent="0.2">
      <c r="A650" s="55" t="s">
        <v>1294</v>
      </c>
      <c r="B650" s="87" t="s">
        <v>1295</v>
      </c>
      <c r="C650" s="52" t="s">
        <v>1294</v>
      </c>
      <c r="D650" s="244">
        <v>215863089</v>
      </c>
      <c r="E650" s="244">
        <v>142503906.25</v>
      </c>
      <c r="F650" s="54">
        <f t="shared" si="188"/>
        <v>66.015874650065811</v>
      </c>
    </row>
    <row r="651" spans="1:6" ht="12.75" customHeight="1" x14ac:dyDescent="0.2">
      <c r="A651" s="55" t="s">
        <v>1296</v>
      </c>
      <c r="B651" s="87" t="s">
        <v>1297</v>
      </c>
      <c r="C651" s="52" t="s">
        <v>1296</v>
      </c>
      <c r="D651" s="244">
        <v>215863089</v>
      </c>
      <c r="E651" s="244">
        <v>142503906.25</v>
      </c>
      <c r="F651" s="54">
        <f t="shared" si="188"/>
        <v>66.015874650065811</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v>726</v>
      </c>
      <c r="E653" s="264">
        <v>684</v>
      </c>
      <c r="F653" s="54">
        <f t="shared" si="188"/>
        <v>94.214876033057848</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535</v>
      </c>
      <c r="E655" s="264">
        <v>493</v>
      </c>
      <c r="F655" s="54">
        <f t="shared" si="188"/>
        <v>92.149532710280369</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v>2202789</v>
      </c>
      <c r="E670" s="244">
        <v>606755877.23000002</v>
      </c>
      <c r="F670" s="54" t="str">
        <f t="shared" si="188"/>
        <v>&gt;&gt;100</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124504</v>
      </c>
      <c r="E716" s="244">
        <v>158377.16</v>
      </c>
      <c r="F716" s="54">
        <f t="shared" si="188"/>
        <v>127.20648332583693</v>
      </c>
    </row>
    <row r="717" spans="1:6" ht="12.75" customHeight="1" x14ac:dyDescent="0.2">
      <c r="A717" s="55">
        <v>31215</v>
      </c>
      <c r="B717" s="87" t="s">
        <v>1411</v>
      </c>
      <c r="C717" s="52" t="s">
        <v>1412</v>
      </c>
      <c r="D717" s="244">
        <v>436437</v>
      </c>
      <c r="E717" s="244">
        <v>393181.94</v>
      </c>
      <c r="F717" s="54">
        <f t="shared" si="188"/>
        <v>90.089048362077463</v>
      </c>
    </row>
    <row r="718" spans="1:6" ht="12.75" customHeight="1" x14ac:dyDescent="0.2">
      <c r="A718" s="55">
        <v>32121</v>
      </c>
      <c r="B718" s="87" t="s">
        <v>1413</v>
      </c>
      <c r="C718" s="52" t="s">
        <v>1414</v>
      </c>
      <c r="D718" s="244">
        <v>3071110</v>
      </c>
      <c r="E718" s="244">
        <v>3112122.16</v>
      </c>
      <c r="F718" s="54">
        <f t="shared" si="188"/>
        <v>101.33541813871858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193969</v>
      </c>
      <c r="E720" s="244">
        <v>345092.2</v>
      </c>
      <c r="F720" s="54">
        <f t="shared" si="188"/>
        <v>177.91100639792958</v>
      </c>
    </row>
    <row r="721" spans="1:6" ht="12.75" customHeight="1" x14ac:dyDescent="0.2">
      <c r="A721" s="55" t="s">
        <v>1419</v>
      </c>
      <c r="B721" s="87" t="s">
        <v>1420</v>
      </c>
      <c r="C721" s="52" t="s">
        <v>1419</v>
      </c>
      <c r="D721" s="244">
        <v>93952</v>
      </c>
      <c r="E721" s="244"/>
      <c r="F721" s="54">
        <f t="shared" si="188"/>
        <v>0</v>
      </c>
    </row>
    <row r="722" spans="1:6" ht="12.75" customHeight="1" x14ac:dyDescent="0.2">
      <c r="A722" s="55" t="s">
        <v>1421</v>
      </c>
      <c r="B722" s="87" t="s">
        <v>1422</v>
      </c>
      <c r="C722" s="52" t="s">
        <v>1421</v>
      </c>
      <c r="D722" s="244">
        <v>2306074</v>
      </c>
      <c r="E722" s="244">
        <v>3357405.91</v>
      </c>
      <c r="F722" s="54">
        <f t="shared" si="188"/>
        <v>145.5896866275757</v>
      </c>
    </row>
    <row r="723" spans="1:6" ht="12.75" customHeight="1" x14ac:dyDescent="0.2">
      <c r="A723" s="55" t="s">
        <v>1423</v>
      </c>
      <c r="B723" s="87" t="s">
        <v>1424</v>
      </c>
      <c r="C723" s="52" t="s">
        <v>1423</v>
      </c>
      <c r="D723" s="244">
        <v>388698</v>
      </c>
      <c r="E723" s="244">
        <v>757465.06</v>
      </c>
      <c r="F723" s="54">
        <f t="shared" si="188"/>
        <v>194.87238421602376</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179762</v>
      </c>
      <c r="E726" s="244">
        <v>176974.39</v>
      </c>
      <c r="F726" s="54">
        <f t="shared" si="190"/>
        <v>98.449277377866295</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v>2003132.09</v>
      </c>
      <c r="F759" s="54" t="str">
        <f t="shared" si="190"/>
        <v>-</v>
      </c>
    </row>
    <row r="760" spans="1:6" ht="12.75" customHeight="1" x14ac:dyDescent="0.2">
      <c r="A760" s="55">
        <v>35232</v>
      </c>
      <c r="B760" s="87" t="s">
        <v>1497</v>
      </c>
      <c r="C760" s="52" t="s">
        <v>1498</v>
      </c>
      <c r="D760" s="244">
        <v>9072991</v>
      </c>
      <c r="E760" s="244">
        <v>3982595.4</v>
      </c>
      <c r="F760" s="54">
        <f t="shared" si="190"/>
        <v>43.895066136404196</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v>8912164</v>
      </c>
      <c r="E762" s="244">
        <v>7860623.4500000002</v>
      </c>
      <c r="F762" s="54">
        <f t="shared" si="190"/>
        <v>88.20106373715744</v>
      </c>
    </row>
    <row r="763" spans="1:6" ht="12.75" customHeight="1" x14ac:dyDescent="0.2">
      <c r="A763" s="55">
        <v>36315</v>
      </c>
      <c r="B763" s="87" t="s">
        <v>1503</v>
      </c>
      <c r="C763" s="52" t="s">
        <v>1504</v>
      </c>
      <c r="D763" s="244">
        <v>1068688</v>
      </c>
      <c r="E763" s="244">
        <v>665351.14</v>
      </c>
      <c r="F763" s="54">
        <f t="shared" si="190"/>
        <v>62.258689159043612</v>
      </c>
    </row>
    <row r="764" spans="1:6" ht="12.75" customHeight="1" x14ac:dyDescent="0.2">
      <c r="A764" s="55">
        <v>36316</v>
      </c>
      <c r="B764" s="87" t="s">
        <v>1505</v>
      </c>
      <c r="C764" s="52" t="s">
        <v>1506</v>
      </c>
      <c r="D764" s="244">
        <v>3706</v>
      </c>
      <c r="E764" s="244">
        <v>1302</v>
      </c>
      <c r="F764" s="54">
        <f t="shared" si="190"/>
        <v>35.13221802482461</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v>4759127</v>
      </c>
      <c r="E766" s="244">
        <v>8098253.8200000003</v>
      </c>
      <c r="F766" s="54">
        <f t="shared" si="190"/>
        <v>170.16259116430388</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v>2510639</v>
      </c>
      <c r="E771" s="244"/>
      <c r="F771" s="54">
        <f t="shared" si="190"/>
        <v>0</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380013927</v>
      </c>
      <c r="E773" s="244">
        <v>397586042.60000002</v>
      </c>
      <c r="F773" s="54">
        <f t="shared" si="190"/>
        <v>104.62407147514887</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v>1214506</v>
      </c>
      <c r="E791" s="244">
        <v>879547.1</v>
      </c>
      <c r="F791" s="54">
        <f t="shared" si="190"/>
        <v>72.420152720529998</v>
      </c>
    </row>
    <row r="792" spans="1:6" ht="24" x14ac:dyDescent="0.2">
      <c r="A792" s="55" t="s">
        <v>1561</v>
      </c>
      <c r="B792" s="87" t="s">
        <v>1562</v>
      </c>
      <c r="C792" s="52" t="s">
        <v>1561</v>
      </c>
      <c r="D792" s="244">
        <v>902599</v>
      </c>
      <c r="E792" s="244">
        <v>1082707.6299999999</v>
      </c>
      <c r="F792" s="54">
        <f t="shared" si="190"/>
        <v>119.95444599428981</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v>74305</v>
      </c>
      <c r="E794" s="244">
        <v>402744.28</v>
      </c>
      <c r="F794" s="54">
        <f t="shared" si="190"/>
        <v>542.01504609380265</v>
      </c>
    </row>
    <row r="795" spans="1:6" ht="12.75" customHeight="1" x14ac:dyDescent="0.2">
      <c r="A795" s="55" t="s">
        <v>1567</v>
      </c>
      <c r="B795" s="87" t="s">
        <v>1568</v>
      </c>
      <c r="C795" s="52" t="s">
        <v>1567</v>
      </c>
      <c r="D795" s="244">
        <v>22622443</v>
      </c>
      <c r="E795" s="244">
        <v>10147869.82</v>
      </c>
      <c r="F795" s="54">
        <f t="shared" si="190"/>
        <v>44.857532937534643</v>
      </c>
    </row>
    <row r="796" spans="1:6" ht="12.75" customHeight="1" x14ac:dyDescent="0.2">
      <c r="A796" s="55" t="s">
        <v>1569</v>
      </c>
      <c r="B796" s="87" t="s">
        <v>1570</v>
      </c>
      <c r="C796" s="52" t="s">
        <v>1569</v>
      </c>
      <c r="D796" s="244">
        <v>6307421</v>
      </c>
      <c r="E796" s="244">
        <v>2959149.04</v>
      </c>
      <c r="F796" s="54">
        <f t="shared" si="190"/>
        <v>46.915356371486858</v>
      </c>
    </row>
    <row r="797" spans="1:6" ht="24" x14ac:dyDescent="0.2">
      <c r="A797" s="55" t="s">
        <v>1571</v>
      </c>
      <c r="B797" s="87" t="s">
        <v>1572</v>
      </c>
      <c r="C797" s="52" t="s">
        <v>1571</v>
      </c>
      <c r="D797" s="244">
        <v>37206739</v>
      </c>
      <c r="E797" s="244">
        <v>93010181.870000005</v>
      </c>
      <c r="F797" s="54">
        <f t="shared" si="190"/>
        <v>249.98208488521394</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v>5395475</v>
      </c>
      <c r="E800" s="244">
        <v>6246786.3799999999</v>
      </c>
      <c r="F800" s="54">
        <f t="shared" si="190"/>
        <v>115.77824714228126</v>
      </c>
    </row>
    <row r="801" spans="1:6" ht="24" x14ac:dyDescent="0.2">
      <c r="A801" s="55" t="s">
        <v>1579</v>
      </c>
      <c r="B801" s="87" t="s">
        <v>1580</v>
      </c>
      <c r="C801" s="52" t="s">
        <v>1579</v>
      </c>
      <c r="D801" s="244">
        <v>1317271</v>
      </c>
      <c r="E801" s="244">
        <v>12828074.77</v>
      </c>
      <c r="F801" s="54">
        <f t="shared" si="190"/>
        <v>973.83718080789754</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v>2793990</v>
      </c>
      <c r="E803" s="244">
        <v>3809834.05</v>
      </c>
      <c r="F803" s="54">
        <f t="shared" si="190"/>
        <v>136.35818488970969</v>
      </c>
    </row>
    <row r="804" spans="1:6" ht="12.75" customHeight="1" x14ac:dyDescent="0.2">
      <c r="A804" s="55" t="s">
        <v>1585</v>
      </c>
      <c r="B804" s="87" t="s">
        <v>1586</v>
      </c>
      <c r="C804" s="52" t="s">
        <v>1585</v>
      </c>
      <c r="D804" s="244">
        <v>263453356</v>
      </c>
      <c r="E804" s="244">
        <v>168584532.16999999</v>
      </c>
      <c r="F804" s="54">
        <f t="shared" si="190"/>
        <v>63.990276961968171</v>
      </c>
    </row>
    <row r="805" spans="1:6" ht="12.75" customHeight="1" x14ac:dyDescent="0.2">
      <c r="A805" s="55" t="s">
        <v>1587</v>
      </c>
      <c r="B805" s="87" t="s">
        <v>1588</v>
      </c>
      <c r="C805" s="52" t="s">
        <v>1587</v>
      </c>
      <c r="D805" s="244">
        <v>85445182</v>
      </c>
      <c r="E805" s="244">
        <v>45250172.939999998</v>
      </c>
      <c r="F805" s="54">
        <f t="shared" si="190"/>
        <v>52.95813278272378</v>
      </c>
    </row>
    <row r="806" spans="1:6" ht="24" x14ac:dyDescent="0.2">
      <c r="A806" s="55" t="s">
        <v>1589</v>
      </c>
      <c r="B806" s="87" t="s">
        <v>1590</v>
      </c>
      <c r="C806" s="52" t="s">
        <v>1589</v>
      </c>
      <c r="D806" s="244">
        <v>2512506997</v>
      </c>
      <c r="E806" s="244">
        <v>2738115355.2600002</v>
      </c>
      <c r="F806" s="54">
        <f t="shared" si="190"/>
        <v>108.97941213813067</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12295900</v>
      </c>
      <c r="E819" s="244"/>
      <c r="F819" s="54">
        <f t="shared" si="190"/>
        <v>0</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5952977</v>
      </c>
      <c r="E823" s="244">
        <v>6938762.9299999997</v>
      </c>
      <c r="F823" s="54">
        <f t="shared" si="190"/>
        <v>116.55954541736008</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108675</v>
      </c>
      <c r="E828" s="244">
        <v>294975</v>
      </c>
      <c r="F828" s="54">
        <f t="shared" si="190"/>
        <v>271.42857142857144</v>
      </c>
    </row>
    <row r="829" spans="1:6" ht="12.75" customHeight="1" x14ac:dyDescent="0.2">
      <c r="A829" s="55">
        <v>38117</v>
      </c>
      <c r="B829" s="87" t="s">
        <v>1634</v>
      </c>
      <c r="C829" s="52" t="s">
        <v>1635</v>
      </c>
      <c r="D829" s="244"/>
      <c r="E829" s="244">
        <v>149528672.03999999</v>
      </c>
      <c r="F829" s="54" t="str">
        <f t="shared" si="190"/>
        <v>-</v>
      </c>
    </row>
    <row r="830" spans="1:6" ht="12.75" customHeight="1" x14ac:dyDescent="0.2">
      <c r="A830" s="55">
        <v>38612</v>
      </c>
      <c r="B830" s="87" t="s">
        <v>1636</v>
      </c>
      <c r="C830" s="52" t="s">
        <v>1637</v>
      </c>
      <c r="D830" s="244">
        <v>5245829</v>
      </c>
      <c r="E830" s="244">
        <v>34205495.869999997</v>
      </c>
      <c r="F830" s="54">
        <f t="shared" si="190"/>
        <v>652.05129389463514</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v>3736428</v>
      </c>
      <c r="E834" s="244"/>
      <c r="F834" s="54">
        <f t="shared" si="190"/>
        <v>0</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v>1963787.89</v>
      </c>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v>6782068</v>
      </c>
      <c r="E840" s="244"/>
      <c r="F840" s="54">
        <f t="shared" si="190"/>
        <v>0</v>
      </c>
    </row>
    <row r="841" spans="1:6" ht="12.75" customHeight="1" x14ac:dyDescent="0.2">
      <c r="A841" s="55">
        <v>38641</v>
      </c>
      <c r="B841" s="87" t="s">
        <v>1658</v>
      </c>
      <c r="C841" s="52" t="s">
        <v>1659</v>
      </c>
      <c r="D841" s="244">
        <v>312697695</v>
      </c>
      <c r="E841" s="244">
        <v>644401540.38999999</v>
      </c>
      <c r="F841" s="54">
        <f t="shared" si="190"/>
        <v>206.07812295834157</v>
      </c>
    </row>
    <row r="842" spans="1:6" ht="12.75" customHeight="1" x14ac:dyDescent="0.2">
      <c r="A842" s="55" t="s">
        <v>1660</v>
      </c>
      <c r="B842" s="87" t="s">
        <v>1661</v>
      </c>
      <c r="C842" s="52" t="s">
        <v>1660</v>
      </c>
      <c r="D842" s="244">
        <v>1227092249</v>
      </c>
      <c r="E842" s="244">
        <v>1319315160.45</v>
      </c>
      <c r="F842" s="54">
        <f t="shared" si="190"/>
        <v>107.51556466314214</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v>43795947</v>
      </c>
      <c r="E875" s="244">
        <v>43795947.25</v>
      </c>
      <c r="F875" s="54">
        <f t="shared" si="190"/>
        <v>100.00000057082907</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v>43795947</v>
      </c>
      <c r="E916" s="244">
        <v>43795947.25</v>
      </c>
      <c r="F916" s="54">
        <f t="shared" si="190"/>
        <v>100.00000057082907</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85" workbookViewId="0">
      <selection activeCell="D289" sqref="D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2672606080</v>
      </c>
      <c r="E6" s="231">
        <f t="shared" si="0"/>
        <v>2883904669.73</v>
      </c>
      <c r="F6" s="232">
        <f t="shared" ref="F6:F260" si="1">IF(D6&gt;0,IF(E6/D6&gt;=100,"&gt;&gt;100",E6/D6*100),"-")</f>
        <v>107.90608804309836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372493545</v>
      </c>
      <c r="E7" s="106">
        <f t="shared" si="2"/>
        <v>363022571.67000002</v>
      </c>
      <c r="F7" s="95">
        <f t="shared" si="1"/>
        <v>97.457412764025221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66316004</v>
      </c>
      <c r="E8" s="106">
        <f>E9+E10-E11</f>
        <v>66178272.800000004</v>
      </c>
      <c r="F8" s="95">
        <f t="shared" si="1"/>
        <v>99.792310767096282</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57420800</v>
      </c>
      <c r="E9" s="249">
        <v>57420800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12605689</v>
      </c>
      <c r="E10" s="249">
        <v>12329795.619999999</v>
      </c>
      <c r="F10" s="95">
        <f t="shared" si="1"/>
        <v>97.811358189147768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3710485</v>
      </c>
      <c r="E11" s="249">
        <v>3572322.82</v>
      </c>
      <c r="F11" s="95">
        <f t="shared" si="1"/>
        <v>96.276438794389406</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305227068</v>
      </c>
      <c r="E12" s="106">
        <f t="shared" si="3"/>
        <v>293633625.97000003</v>
      </c>
      <c r="F12" s="95">
        <f t="shared" si="1"/>
        <v>96.201699244445777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279176045</v>
      </c>
      <c r="E13" s="106">
        <f t="shared" si="4"/>
        <v>270022263.88</v>
      </c>
      <c r="F13" s="95">
        <f t="shared" si="1"/>
        <v>96.721143778650486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279414611</v>
      </c>
      <c r="E15" s="249">
        <v>274360553.69999999</v>
      </c>
      <c r="F15" s="95">
        <f t="shared" si="1"/>
        <v>98.191197918422375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6077888</v>
      </c>
      <c r="E17" s="249">
        <v>5072234.8600000003</v>
      </c>
      <c r="F17" s="95">
        <f t="shared" si="1"/>
        <v>83.453904711636682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6316454</v>
      </c>
      <c r="E18" s="249">
        <v>9410524.6799999997</v>
      </c>
      <c r="F18" s="95">
        <f t="shared" si="1"/>
        <v>148.98429846872943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17855247</v>
      </c>
      <c r="E19" s="106">
        <f t="shared" si="5"/>
        <v>15675831.449999988</v>
      </c>
      <c r="F19" s="95">
        <f t="shared" si="1"/>
        <v>87.793977030953357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56403717</v>
      </c>
      <c r="E20" s="249">
        <v>62392004.049999997</v>
      </c>
      <c r="F20" s="95">
        <f t="shared" si="1"/>
        <v>110.61683053618611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7947243</v>
      </c>
      <c r="E21" s="249">
        <v>8151660.5199999996</v>
      </c>
      <c r="F21" s="95">
        <f t="shared" si="1"/>
        <v>102.57218157290522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4818783</v>
      </c>
      <c r="E22" s="249">
        <v>4874013.2</v>
      </c>
      <c r="F22" s="95">
        <f t="shared" si="1"/>
        <v>101.14614416129551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v>49507.5</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27156050</v>
      </c>
      <c r="E24" s="249">
        <v>19901943.5</v>
      </c>
      <c r="F24" s="95">
        <f t="shared" si="1"/>
        <v>73.287328238090595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9499</v>
      </c>
      <c r="E25" s="249">
        <v>2226.4699999999998</v>
      </c>
      <c r="F25" s="95">
        <f t="shared" si="1"/>
        <v>23.438993578271393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1624361</v>
      </c>
      <c r="E26" s="249">
        <v>1606997.32</v>
      </c>
      <c r="F26" s="95">
        <f t="shared" si="1"/>
        <v>98.93104550035369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80104406</v>
      </c>
      <c r="E28" s="249">
        <v>81302521.109999999</v>
      </c>
      <c r="F28" s="95">
        <f t="shared" si="1"/>
        <v>101.49569189739699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789269</v>
      </c>
      <c r="E29" s="106">
        <f t="shared" si="6"/>
        <v>650369.10999999987</v>
      </c>
      <c r="F29" s="95">
        <f t="shared" si="1"/>
        <v>82.401451216251985</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3420891</v>
      </c>
      <c r="E30" s="249">
        <v>3176441.25</v>
      </c>
      <c r="F30" s="95">
        <f t="shared" si="1"/>
        <v>92.854208158050056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2631622</v>
      </c>
      <c r="E34" s="249">
        <v>2526072.14</v>
      </c>
      <c r="F34" s="95">
        <f t="shared" si="1"/>
        <v>95.989170937163465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161537</v>
      </c>
      <c r="E35" s="106">
        <f t="shared" si="7"/>
        <v>161537.29</v>
      </c>
      <c r="F35" s="95">
        <f t="shared" si="1"/>
        <v>100.00017952543381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187225</v>
      </c>
      <c r="E37" s="249">
        <v>187225.34</v>
      </c>
      <c r="F37" s="95">
        <f t="shared" si="1"/>
        <v>100.00018159967954</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25688</v>
      </c>
      <c r="E40" s="249">
        <v>25688.05</v>
      </c>
      <c r="F40" s="95">
        <f t="shared" si="1"/>
        <v>100.00019464341325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7244970</v>
      </c>
      <c r="E45" s="106">
        <f t="shared" si="9"/>
        <v>7123624.2400000002</v>
      </c>
      <c r="F45" s="95">
        <f t="shared" si="1"/>
        <v>98.325103347563896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16742695</v>
      </c>
      <c r="E47" s="249">
        <v>20445216.640000001</v>
      </c>
      <c r="F47" s="95">
        <f t="shared" si="1"/>
        <v>122.11425126002713</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242542</v>
      </c>
      <c r="E48" s="249">
        <v>17542</v>
      </c>
      <c r="F48" s="95">
        <f t="shared" si="1"/>
        <v>7.2325617831138524</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91037</v>
      </c>
      <c r="E49" s="249">
        <v>91037</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9831304</v>
      </c>
      <c r="E50" s="249">
        <v>13430171.4</v>
      </c>
      <c r="F50" s="95">
        <f t="shared" si="1"/>
        <v>136.60620605364252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10800</v>
      </c>
      <c r="E51" s="249">
        <v>10800</v>
      </c>
      <c r="F51" s="95">
        <f t="shared" si="1"/>
        <v>100</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2340610</v>
      </c>
      <c r="E54" s="249">
        <v>2349540.16</v>
      </c>
      <c r="F54" s="95">
        <f t="shared" si="1"/>
        <v>100.38153131021402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2340610</v>
      </c>
      <c r="E55" s="249">
        <v>2349540.16</v>
      </c>
      <c r="F55" s="95">
        <f t="shared" si="1"/>
        <v>100.38153131021402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939673</v>
      </c>
      <c r="E56" s="106">
        <f t="shared" si="11"/>
        <v>3199872.9</v>
      </c>
      <c r="F56" s="95">
        <f t="shared" si="1"/>
        <v>340.53047177049888</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903125</v>
      </c>
      <c r="E59" s="249"/>
      <c r="F59" s="95">
        <f t="shared" si="1"/>
        <v>0</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36548</v>
      </c>
      <c r="E61" s="249">
        <v>3199872.9</v>
      </c>
      <c r="F61" s="95">
        <f t="shared" si="1"/>
        <v>8755.2613002079452</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2300112535</v>
      </c>
      <c r="E68" s="106">
        <f t="shared" si="13"/>
        <v>2520882098.0599999</v>
      </c>
      <c r="F68" s="95">
        <f t="shared" si="1"/>
        <v>109.59820703120511</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61844419</v>
      </c>
      <c r="E78" s="106">
        <f>E79+SUM(E82:E84)-E85+E86</f>
        <v>96788309.289999992</v>
      </c>
      <c r="F78" s="95">
        <f t="shared" si="1"/>
        <v>156.50290010809221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20004167</v>
      </c>
      <c r="E82" s="249">
        <v>17727692.07</v>
      </c>
      <c r="F82" s="95">
        <f t="shared" si="1"/>
        <v>88.619996373755527</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730</v>
      </c>
      <c r="E83" s="249">
        <v>565.4</v>
      </c>
      <c r="F83" s="95">
        <f t="shared" si="1"/>
        <v>77.452054794520535</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3472</v>
      </c>
      <c r="E84" s="249"/>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41836050</v>
      </c>
      <c r="E86" s="249">
        <v>79060051.819999993</v>
      </c>
      <c r="F86" s="95">
        <f t="shared" si="1"/>
        <v>188.97589954118516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1678669693</v>
      </c>
      <c r="E87" s="106">
        <f t="shared" si="17"/>
        <v>1471856847.73</v>
      </c>
      <c r="F87" s="95">
        <f t="shared" si="1"/>
        <v>87.679955971540863</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1678669693</v>
      </c>
      <c r="E88" s="106">
        <f t="shared" si="18"/>
        <v>1471856847.73</v>
      </c>
      <c r="F88" s="95">
        <f t="shared" si="1"/>
        <v>87.679955971540863</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948059537</v>
      </c>
      <c r="E90" s="249">
        <v>991855484.5</v>
      </c>
      <c r="F90" s="95">
        <f t="shared" si="1"/>
        <v>104.61953556615084</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730610156</v>
      </c>
      <c r="E104" s="249">
        <v>480001363.23000002</v>
      </c>
      <c r="F104" s="95">
        <f t="shared" si="1"/>
        <v>65.698698449245214</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302840192</v>
      </c>
      <c r="E134" s="106">
        <f t="shared" si="23"/>
        <v>249898881.25</v>
      </c>
      <c r="F134" s="95">
        <f t="shared" si="1"/>
        <v>82.518400084094523</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662076058</v>
      </c>
      <c r="E135" s="106">
        <f t="shared" si="24"/>
        <v>648308353.48000002</v>
      </c>
      <c r="F135" s="95">
        <f t="shared" si="1"/>
        <v>97.920525239714991</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v>402130708</v>
      </c>
      <c r="E138" s="249">
        <v>388363003.48000002</v>
      </c>
      <c r="F138" s="95">
        <f t="shared" si="1"/>
        <v>96.576311073463216</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259945350</v>
      </c>
      <c r="E141" s="249">
        <v>259945350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359235866</v>
      </c>
      <c r="E145" s="249">
        <v>398409472.23000002</v>
      </c>
      <c r="F145" s="95">
        <f t="shared" si="1"/>
        <v>110.90470354928314</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247339946</v>
      </c>
      <c r="E146" s="106">
        <f t="shared" si="26"/>
        <v>691665520.48000002</v>
      </c>
      <c r="F146" s="95">
        <f t="shared" si="1"/>
        <v>279.64165581244202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37567654</v>
      </c>
      <c r="E149" s="106">
        <f t="shared" si="27"/>
        <v>10017094.949999999</v>
      </c>
      <c r="F149" s="95">
        <f t="shared" si="1"/>
        <v>26.664148232412916</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37567654</v>
      </c>
      <c r="E151" s="249">
        <v>10017094.949999999</v>
      </c>
      <c r="F151" s="95">
        <f t="shared" si="1"/>
        <v>26.664148232412916</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28458846</v>
      </c>
      <c r="E158" s="249">
        <v>26078679.809999999</v>
      </c>
      <c r="F158" s="95">
        <f t="shared" si="1"/>
        <v>91.636462736401896</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603141</v>
      </c>
      <c r="E159" s="249">
        <v>77425.77</v>
      </c>
      <c r="F159" s="95">
        <f t="shared" si="1"/>
        <v>12.837092819092053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114641</v>
      </c>
      <c r="E160" s="249">
        <v>114641.4</v>
      </c>
      <c r="F160" s="95">
        <f t="shared" si="1"/>
        <v>100.00034891530953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203516401</v>
      </c>
      <c r="E161" s="249">
        <v>676204344.79999995</v>
      </c>
      <c r="F161" s="95">
        <f t="shared" si="1"/>
        <v>332.26036893213336</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2544080</v>
      </c>
      <c r="E162" s="249">
        <v>1116773.6499999999</v>
      </c>
      <c r="F162" s="95">
        <f t="shared" si="1"/>
        <v>43.89695489135562</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25464817</v>
      </c>
      <c r="E163" s="249">
        <v>21943439.899999999</v>
      </c>
      <c r="F163" s="95">
        <f t="shared" si="1"/>
        <v>86.171598641372512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9418285</v>
      </c>
      <c r="E170" s="106">
        <f t="shared" si="29"/>
        <v>10672539.310000001</v>
      </c>
      <c r="F170" s="95">
        <f t="shared" si="1"/>
        <v>113.31722611919261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9418285</v>
      </c>
      <c r="E173" s="249">
        <v>10672539.310000001</v>
      </c>
      <c r="F173" s="95">
        <f t="shared" si="1"/>
        <v>113.31722611919261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2672606080</v>
      </c>
      <c r="E175" s="106">
        <f t="shared" si="30"/>
        <v>2883904669.7299995</v>
      </c>
      <c r="F175" s="95">
        <f t="shared" si="1"/>
        <v>107.90608804309836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191331569</v>
      </c>
      <c r="E176" s="106">
        <f t="shared" si="31"/>
        <v>2843608452.9899998</v>
      </c>
      <c r="F176" s="95">
        <f t="shared" si="1"/>
        <v>1486.2202133459741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108515960</v>
      </c>
      <c r="E177" s="106">
        <f t="shared" si="32"/>
        <v>1849395410.9199998</v>
      </c>
      <c r="F177" s="95">
        <f t="shared" si="1"/>
        <v>1704.2612081393372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9420766</v>
      </c>
      <c r="E178" s="249">
        <v>10633779.439999999</v>
      </c>
      <c r="F178" s="95">
        <f t="shared" si="1"/>
        <v>112.87595339911849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6975454</v>
      </c>
      <c r="E179" s="249">
        <v>1313301812.1199999</v>
      </c>
      <c r="F179" s="95" t="str">
        <f t="shared" si="1"/>
        <v>&gt;&gt;100</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364186065.81999999</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364186065.81999999</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1976213</v>
      </c>
      <c r="E184" s="249">
        <v>27439423.960000001</v>
      </c>
      <c r="F184" s="95">
        <f t="shared" si="1"/>
        <v>1388.4851460849616</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3300</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27280542</v>
      </c>
      <c r="E187" s="249">
        <v>24555727.460000001</v>
      </c>
      <c r="F187" s="95">
        <f t="shared" si="1"/>
        <v>90.011875350570378</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62859685</v>
      </c>
      <c r="E188" s="249">
        <v>109278602.12</v>
      </c>
      <c r="F188" s="95">
        <f t="shared" si="1"/>
        <v>173.84529069784554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1019662</v>
      </c>
      <c r="E189" s="249">
        <v>2357557.5699999998</v>
      </c>
      <c r="F189" s="95">
        <f t="shared" si="1"/>
        <v>231.20971164954659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81795947</v>
      </c>
      <c r="E206" s="106">
        <f t="shared" si="37"/>
        <v>991855484.5</v>
      </c>
      <c r="F206" s="95">
        <f t="shared" si="1"/>
        <v>1212.5973484969859</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81795947</v>
      </c>
      <c r="E224" s="106">
        <f t="shared" si="39"/>
        <v>991855484.5</v>
      </c>
      <c r="F224" s="95">
        <f t="shared" si="1"/>
        <v>1212.5973484969859</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81795947</v>
      </c>
      <c r="E226" s="249">
        <v>991855484.5</v>
      </c>
      <c r="F226" s="95">
        <f t="shared" si="1"/>
        <v>1212.5973484969859</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2481274511</v>
      </c>
      <c r="E237" s="106">
        <f t="shared" si="41"/>
        <v>40296216.739999704</v>
      </c>
      <c r="F237" s="95">
        <f t="shared" si="1"/>
        <v>1.6240128434543737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2292211651</v>
      </c>
      <c r="E238" s="106">
        <f t="shared" si="42"/>
        <v>1110650508.2199998</v>
      </c>
      <c r="F238" s="95">
        <f t="shared" si="1"/>
        <v>48.453226722561482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2374007598</v>
      </c>
      <c r="E239" s="106">
        <f t="shared" si="43"/>
        <v>2102505992.7199998</v>
      </c>
      <c r="F239" s="95">
        <f t="shared" si="1"/>
        <v>88.563574711861548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1534681973</v>
      </c>
      <c r="E240" s="249">
        <v>1263180367.3699999</v>
      </c>
      <c r="F240" s="95">
        <f t="shared" si="1"/>
        <v>82.308933680945756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839325625</v>
      </c>
      <c r="E241" s="249">
        <v>839325625.35000002</v>
      </c>
      <c r="F241" s="95">
        <f t="shared" si="1"/>
        <v>100.00000004170016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81795947</v>
      </c>
      <c r="E242" s="106">
        <f t="shared" si="44"/>
        <v>991855484.5</v>
      </c>
      <c r="F242" s="95">
        <f t="shared" si="1"/>
        <v>1212.5973484969859</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81795947</v>
      </c>
      <c r="E243" s="249">
        <v>991855484.5</v>
      </c>
      <c r="F243" s="95">
        <f t="shared" si="1"/>
        <v>1212.5973484969859</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145239315</v>
      </c>
      <c r="E245" s="106">
        <f t="shared" si="45"/>
        <v>-1085815467.1600001</v>
      </c>
      <c r="F245" s="95">
        <f t="shared" si="1"/>
        <v>-747.60437086886566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145239315</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145239315</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1085815467.1600001</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v>1085815467.1600001</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43823545</v>
      </c>
      <c r="E255" s="249">
        <v>15461175.68</v>
      </c>
      <c r="F255" s="95">
        <f t="shared" si="1"/>
        <v>35.280522559277209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6326657294</v>
      </c>
      <c r="E259" s="106">
        <f t="shared" si="49"/>
        <v>6392726287.0900002</v>
      </c>
      <c r="F259" s="95">
        <f t="shared" si="1"/>
        <v>101.04429543153314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6326657294</v>
      </c>
      <c r="E260" s="250">
        <v>6392726287.0900002</v>
      </c>
      <c r="F260" s="99">
        <f t="shared" si="1"/>
        <v>101.04429543153314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1678669693</v>
      </c>
      <c r="E263" s="249">
        <v>1471856847.73</v>
      </c>
      <c r="F263" s="95">
        <f t="shared" si="50"/>
        <v>87.679955971540863</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31676371</v>
      </c>
      <c r="E264" s="249">
        <v>26233946.98</v>
      </c>
      <c r="F264" s="95">
        <f t="shared" si="50"/>
        <v>82.818663097486763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241128392</v>
      </c>
      <c r="E265" s="249">
        <v>687375013.39999998</v>
      </c>
      <c r="F265" s="95">
        <f t="shared" si="50"/>
        <v>285.06597987017636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1661567</v>
      </c>
      <c r="E268" s="249">
        <v>1703823.66</v>
      </c>
      <c r="F268" s="95">
        <f t="shared" si="50"/>
        <v>102.54318122591506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40174483</v>
      </c>
      <c r="E271" s="249">
        <v>77356228.159999996</v>
      </c>
      <c r="F271" s="95">
        <f t="shared" si="50"/>
        <v>192.5506500232996</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184264698</v>
      </c>
      <c r="E286" s="249">
        <v>676204344.79999995</v>
      </c>
      <c r="F286" s="95">
        <f t="shared" si="50"/>
        <v>366.9744406495052</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108515960</v>
      </c>
      <c r="E288" s="249">
        <v>1849395410.9200001</v>
      </c>
      <c r="F288" s="95">
        <f t="shared" si="50"/>
        <v>1704.2612081393372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1019662</v>
      </c>
      <c r="E290" s="249">
        <v>2357557.5699999998</v>
      </c>
      <c r="F290" s="95">
        <f t="shared" si="50"/>
        <v>231.20971164954659</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81795947</v>
      </c>
      <c r="E294" s="249">
        <v>991855484.5</v>
      </c>
      <c r="F294" s="95">
        <f t="shared" si="50"/>
        <v>1212.5973484969859</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19251703</v>
      </c>
      <c r="E295" s="249"/>
      <c r="F295" s="95">
        <f t="shared" si="50"/>
        <v>0</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2298979</v>
      </c>
      <c r="E297" s="249">
        <v>3355442.61</v>
      </c>
      <c r="F297" s="95">
        <f t="shared" si="50"/>
        <v>145.95359983714508</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57595</v>
      </c>
      <c r="E298" s="249">
        <v>27463719.800000001</v>
      </c>
      <c r="F298" s="95" t="str">
        <f t="shared" si="50"/>
        <v>&gt;&gt;100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41251410</v>
      </c>
      <c r="E302" s="249">
        <v>78459439.709999993</v>
      </c>
      <c r="F302" s="95">
        <f t="shared" si="50"/>
        <v>190.19820100694739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7"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1680823934</v>
      </c>
      <c r="E35" s="83">
        <f t="shared" si="7"/>
        <v>4062336440.3000002</v>
      </c>
      <c r="F35" s="65">
        <f t="shared" si="1"/>
        <v>241.68720816775328</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73369</v>
      </c>
      <c r="E36" s="83">
        <f t="shared" si="8"/>
        <v>1156692.78</v>
      </c>
      <c r="F36" s="65">
        <f t="shared" si="1"/>
        <v>1576.5415638757513</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73369</v>
      </c>
      <c r="E37" s="251">
        <v>1156692.78</v>
      </c>
      <c r="F37" s="65">
        <f t="shared" si="1"/>
        <v>1576.5415638757513</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3898509</v>
      </c>
      <c r="E39" s="83">
        <f t="shared" si="9"/>
        <v>2325131.25</v>
      </c>
      <c r="F39" s="65">
        <f t="shared" si="1"/>
        <v>59.641551423890519</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3898509</v>
      </c>
      <c r="E40" s="251">
        <v>2325131.25</v>
      </c>
      <c r="F40" s="65">
        <f t="shared" si="1"/>
        <v>59.641551423890519</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6007436</v>
      </c>
      <c r="E43" s="83">
        <f t="shared" si="10"/>
        <v>51746801.5</v>
      </c>
      <c r="F43" s="65">
        <f t="shared" si="1"/>
        <v>861.379155766287</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v>45140108.020000003</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6007436</v>
      </c>
      <c r="E48" s="251">
        <v>6606693.4800000004</v>
      </c>
      <c r="F48" s="65">
        <f t="shared" si="1"/>
        <v>109.97526199197129</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43542081</v>
      </c>
      <c r="E50" s="83">
        <f t="shared" si="11"/>
        <v>18162820.120000001</v>
      </c>
      <c r="F50" s="65">
        <f t="shared" si="1"/>
        <v>41.713256929543633</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43542081</v>
      </c>
      <c r="E52" s="251">
        <v>18162820.120000001</v>
      </c>
      <c r="F52" s="65">
        <f t="shared" si="1"/>
        <v>41.713256929543633</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508680</v>
      </c>
      <c r="E66" s="83">
        <f t="shared" si="14"/>
        <v>977321.96000000008</v>
      </c>
      <c r="F66" s="65">
        <f t="shared" si="1"/>
        <v>192.12903200440357</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v>122162.3</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508680</v>
      </c>
      <c r="E70" s="251">
        <v>855159.66</v>
      </c>
      <c r="F70" s="65">
        <f t="shared" si="1"/>
        <v>168.11348195329089</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1626793859</v>
      </c>
      <c r="E74" s="251">
        <v>3987967672.6900001</v>
      </c>
      <c r="F74" s="65">
        <f t="shared" si="1"/>
        <v>245.14277888542239</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1300026032</v>
      </c>
      <c r="E75" s="83">
        <f t="shared" si="15"/>
        <v>1185327211.71</v>
      </c>
      <c r="F75" s="65">
        <f t="shared" si="1"/>
        <v>91.177190497213061</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2067202</v>
      </c>
      <c r="E78" s="251">
        <v>1954805.27</v>
      </c>
      <c r="F78" s="65">
        <f t="shared" si="1"/>
        <v>94.562856943830354</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72566246</v>
      </c>
      <c r="E79" s="251">
        <v>114445442.29000001</v>
      </c>
      <c r="F79" s="65">
        <f t="shared" si="1"/>
        <v>157.71167532905037</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8086997</v>
      </c>
      <c r="E80" s="251">
        <v>6989618.9699999997</v>
      </c>
      <c r="F80" s="65">
        <f t="shared" si="1"/>
        <v>86.430339593300204</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1217305587</v>
      </c>
      <c r="E81" s="251">
        <v>1061937345.1799999</v>
      </c>
      <c r="F81" s="65">
        <f t="shared" si="1"/>
        <v>87.236710035735669</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2697347909</v>
      </c>
      <c r="E82" s="83">
        <f t="shared" si="16"/>
        <v>2720009800.2600002</v>
      </c>
      <c r="F82" s="65">
        <f t="shared" si="1"/>
        <v>100.84015455271403</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2697347909</v>
      </c>
      <c r="E85" s="251">
        <v>2720009800.2600002</v>
      </c>
      <c r="F85" s="65">
        <f t="shared" si="1"/>
        <v>100.84015455271403</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5678197875</v>
      </c>
      <c r="E141" s="108">
        <f t="shared" si="28"/>
        <v>7967673452.2700005</v>
      </c>
      <c r="F141" s="84">
        <f t="shared" si="1"/>
        <v>140.32046130956647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15273906.389999999</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15273906.389999999</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14398483.52</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v>14398483.52</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875422.87</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v>875422.87</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875422.87</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875422.87</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v>875422.87</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8" workbookViewId="0">
      <selection activeCell="D102" sqref="D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191331570.38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5389151897.789999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53908726.390000001</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4374323843.3499994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123316683.86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1484213812.27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364219159.06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233002235.63</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7233737.9299999997</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2010946300.21</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151391914.38999999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49906155.939999998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911013172.11000001</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953634.86</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910059537.25</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2736875015.1800003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16903492.710000001</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2670449627.73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122103670.68000001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177689964.88999999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33093.24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207539024.87</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7237037.9299999997</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2013665807.5899999</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142181028.53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48568259.880000003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953634.86</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953634.86</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2843608452.9899988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2843608452.9899998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78470666.629999995</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1770924744.29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2357557.5699999998</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991855484.5</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2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47053</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 Slavić</cp:lastModifiedBy>
  <cp:lastPrinted>2023-03-15T13:13:56Z</cp:lastPrinted>
  <dcterms:created xsi:type="dcterms:W3CDTF">2022-04-01T05:14:30Z</dcterms:created>
  <dcterms:modified xsi:type="dcterms:W3CDTF">2023-03-15T13:18:49Z</dcterms:modified>
</cp:coreProperties>
</file>